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rma.grdzelidze\Desktop\Apendixx\57\"/>
    </mc:Choice>
  </mc:AlternateContent>
  <bookViews>
    <workbookView xWindow="0" yWindow="0" windowWidth="20730" windowHeight="9405" activeTab="3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ზრდა'!$A$10:$G$23</definedName>
    <definedName name="_xlnm._FilterDatabase" localSheetId="4" hidden="1">ნაერთი!$A$7:$E$65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ზრდა'!$A$1:$C$28</definedName>
    <definedName name="_xlnm.Print_Area" localSheetId="4">ნაერთი!$A$1:$B$222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4" l="1"/>
  <c r="B19" i="4"/>
  <c r="B73" i="4" l="1"/>
  <c r="B164" i="4" l="1"/>
  <c r="B111" i="4"/>
  <c r="B110" i="4" s="1"/>
  <c r="B213" i="4" l="1"/>
  <c r="B133" i="4" l="1"/>
  <c r="B31" i="4" l="1"/>
  <c r="B32" i="4"/>
  <c r="B33" i="4"/>
  <c r="B34" i="4"/>
  <c r="B35" i="4"/>
  <c r="B29" i="4" l="1"/>
  <c r="B28" i="4"/>
  <c r="B26" i="4"/>
  <c r="B22" i="4"/>
  <c r="B21" i="4"/>
  <c r="B20" i="4"/>
  <c r="B47" i="4"/>
  <c r="B46" i="4"/>
  <c r="B45" i="4"/>
  <c r="B44" i="4"/>
  <c r="B43" i="4"/>
  <c r="B42" i="4"/>
  <c r="B41" i="4"/>
  <c r="B40" i="4"/>
  <c r="B39" i="4"/>
  <c r="B38" i="4"/>
  <c r="B37" i="4"/>
  <c r="B36" i="4"/>
  <c r="B49" i="4"/>
  <c r="B61" i="4"/>
  <c r="B60" i="4"/>
  <c r="B59" i="4"/>
  <c r="B58" i="4"/>
  <c r="B57" i="4"/>
  <c r="B54" i="4"/>
  <c r="B53" i="4"/>
  <c r="B52" i="4"/>
  <c r="B187" i="4"/>
  <c r="B182" i="4" s="1"/>
  <c r="B174" i="4" s="1"/>
  <c r="B212" i="4"/>
  <c r="B173" i="4" l="1"/>
  <c r="B56" i="4"/>
  <c r="B55" i="4" s="1"/>
  <c r="B27" i="4"/>
  <c r="B30" i="4"/>
  <c r="B18" i="4"/>
  <c r="B136" i="4"/>
  <c r="B162" i="4"/>
  <c r="B161" i="4" s="1"/>
  <c r="B25" i="4" l="1"/>
  <c r="B17" i="4" s="1"/>
  <c r="B16" i="4" s="1"/>
  <c r="B131" i="4"/>
  <c r="B123" i="4" s="1"/>
  <c r="B122" i="4" s="1"/>
  <c r="B85" i="4"/>
  <c r="B82" i="4"/>
  <c r="C42" i="1"/>
  <c r="B80" i="4" l="1"/>
  <c r="B72" i="4" s="1"/>
  <c r="B71" i="4" s="1"/>
  <c r="C20" i="7" l="1"/>
  <c r="C12" i="7"/>
  <c r="C19" i="6"/>
  <c r="C11" i="6"/>
  <c r="C69" i="5"/>
  <c r="C66" i="5" s="1"/>
  <c r="C60" i="5"/>
  <c r="C58" i="5" s="1"/>
  <c r="C55" i="5"/>
  <c r="C53" i="5" s="1"/>
  <c r="C32" i="5"/>
  <c r="C25" i="5"/>
  <c r="C12" i="5"/>
  <c r="C11" i="7" l="1"/>
  <c r="C10" i="6"/>
  <c r="C24" i="5"/>
  <c r="C11" i="5" s="1"/>
  <c r="C10" i="5" s="1"/>
  <c r="C82" i="1" l="1"/>
  <c r="C66" i="1"/>
  <c r="C57" i="1"/>
  <c r="C39" i="1"/>
  <c r="C19" i="1"/>
  <c r="C13" i="1"/>
  <c r="C50" i="1" l="1"/>
  <c r="C49" i="1" s="1"/>
  <c r="C38" i="1"/>
  <c r="C17" i="1" s="1"/>
  <c r="C12" i="1" l="1"/>
  <c r="C10" i="1" s="1"/>
  <c r="B11" i="4" s="1"/>
  <c r="B10" i="4" l="1"/>
  <c r="B67" i="4" s="1"/>
  <c r="B69" i="4" s="1"/>
</calcChain>
</file>

<file path=xl/sharedStrings.xml><?xml version="1.0" encoding="utf-8"?>
<sst xmlns="http://schemas.openxmlformats.org/spreadsheetml/2006/main" count="584" uniqueCount="440">
  <si>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</si>
  <si>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</si>
  <si>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</si>
  <si>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</si>
  <si>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</si>
  <si>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</si>
  <si>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</si>
  <si>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</si>
  <si>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</si>
  <si>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</si>
  <si>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</si>
  <si>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</si>
  <si>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</si>
  <si>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</si>
  <si>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</si>
  <si>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</si>
  <si>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</si>
  <si>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</si>
  <si>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</si>
  <si>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</si>
  <si>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</si>
  <si>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</si>
  <si>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</si>
  <si>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</si>
  <si>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</si>
  <si>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</si>
  <si>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</si>
  <si>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</si>
  <si>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</si>
  <si>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</si>
  <si>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</si>
  <si>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</si>
  <si>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</si>
  <si>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</si>
  <si>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</si>
  <si>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</si>
  <si>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</si>
  <si>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</si>
  <si>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</si>
  <si>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</si>
  <si>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</si>
  <si>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</si>
  <si>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</si>
  <si>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</si>
  <si>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</si>
  <si>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</si>
  <si>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</si>
  <si>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</si>
  <si>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</si>
  <si>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</si>
  <si>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</si>
  <si>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</si>
  <si>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</si>
  <si>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</si>
  <si>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</si>
  <si>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</si>
  <si>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</si>
  <si>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</si>
  <si>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</si>
  <si>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</si>
  <si>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</si>
  <si>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</si>
  <si>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</si>
  <si>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</si>
  <si>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</si>
  <si>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</si>
  <si>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</si>
  <si>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</si>
  <si>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</si>
  <si>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</si>
  <si>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</si>
  <si>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</si>
  <si>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</si>
  <si>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</si>
  <si>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</si>
  <si>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</si>
  <si>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</si>
  <si>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</si>
  <si>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</si>
  <si>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</si>
  <si>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</si>
  <si>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</si>
  <si>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</si>
  <si>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</si>
  <si>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</si>
  <si>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</si>
  <si>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</si>
  <si>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</si>
  <si>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</si>
  <si>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</si>
  <si>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</si>
  <si>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</si>
  <si>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</si>
  <si>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</si>
  <si>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</si>
  <si>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</si>
  <si>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</si>
  <si>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</si>
  <si>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</si>
  <si>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</si>
  <si>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</si>
  <si>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</si>
  <si>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</si>
  <si>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</si>
  <si>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</si>
  <si>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</si>
  <si>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</si>
  <si>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</si>
  <si>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</si>
  <si>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</si>
  <si>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</si>
  <si>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</si>
  <si>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</si>
  <si>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</si>
  <si>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</si>
  <si>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</si>
  <si>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</si>
  <si>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</si>
  <si>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</si>
  <si>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</si>
  <si>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</si>
  <si>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</si>
  <si>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</si>
  <si>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</si>
  <si>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</si>
  <si>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</si>
  <si>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</si>
  <si>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</si>
  <si>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</si>
  <si>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</si>
  <si>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</si>
  <si>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</si>
  <si>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</si>
  <si>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</si>
  <si>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</si>
  <si>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</si>
  <si>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</si>
  <si>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</si>
  <si>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</si>
  <si>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</si>
  <si>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</si>
  <si>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</si>
  <si>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</si>
  <si>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</si>
  <si>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</si>
  <si>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</si>
  <si>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</si>
  <si>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</si>
  <si>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</si>
  <si>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</si>
  <si>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</si>
  <si>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</si>
  <si>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</si>
  <si>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</si>
  <si>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</si>
  <si>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</si>
  <si>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</si>
  <si>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</si>
  <si>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AA</t>
  </si>
  <si>
    <t xml:space="preserve"> Decrease of financial assets (excluding balance)</t>
  </si>
  <si>
    <t>Increase of liabilities</t>
  </si>
  <si>
    <t>Expenses</t>
  </si>
  <si>
    <t>Labor remuneration</t>
  </si>
  <si>
    <t>rank benefits</t>
  </si>
  <si>
    <t xml:space="preserve"> Payments</t>
  </si>
  <si>
    <t>Bonus</t>
  </si>
  <si>
    <t>Other costs</t>
  </si>
  <si>
    <t xml:space="preserve"> Bonus</t>
  </si>
  <si>
    <t>Royalty</t>
  </si>
  <si>
    <t xml:space="preserve">Compensation/Reimbursement </t>
  </si>
  <si>
    <t>Goods and services</t>
  </si>
  <si>
    <t xml:space="preserve">  Business travel</t>
  </si>
  <si>
    <t xml:space="preserve">       Business travel within the country</t>
  </si>
  <si>
    <t>Business travel  outside  the country</t>
  </si>
  <si>
    <t>Office Expenses</t>
  </si>
  <si>
    <t>Cash balance at the beginning of the period</t>
  </si>
  <si>
    <t>AAAA #5</t>
  </si>
  <si>
    <r>
      <rPr>
        <b/>
        <sz val="10"/>
        <rFont val="Sylfaen"/>
        <family val="1"/>
        <charset val="204"/>
      </rPr>
      <t>Program Code</t>
    </r>
    <r>
      <rPr>
        <sz val="10"/>
        <rFont val="Sylfaen"/>
        <family val="1"/>
        <charset val="204"/>
      </rPr>
      <t xml:space="preserve">  32040506</t>
    </r>
  </si>
  <si>
    <t xml:space="preserve">Items  </t>
  </si>
  <si>
    <t>In thousands of GEL</t>
  </si>
  <si>
    <t>Receipts</t>
  </si>
  <si>
    <t xml:space="preserve">     Cost of purchase and renewal of computer programs</t>
  </si>
  <si>
    <t xml:space="preserve">     Purchase and repair / dismantling of low-cost office equipment</t>
  </si>
  <si>
    <t xml:space="preserve">               Purchase and installation expenses  of office inventory</t>
  </si>
  <si>
    <t>Postal service expenses</t>
  </si>
  <si>
    <t xml:space="preserve">     Utility costs</t>
  </si>
  <si>
    <t>Other goods and services</t>
  </si>
  <si>
    <t>Change of balance</t>
  </si>
  <si>
    <t>LEPL Akaki Tsereteli State University     32 04 05 07 01</t>
  </si>
  <si>
    <t xml:space="preserve"> Labor remuneration
</t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</si>
  <si>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 xml:space="preserve"> Positional advantages</t>
    </r>
  </si>
  <si>
    <r>
      <t xml:space="preserve"> </t>
    </r>
    <r>
      <rPr>
        <sz val="9"/>
        <color theme="8" tint="-0.499984740745262"/>
        <rFont val="Sylfaen"/>
        <family val="1"/>
        <charset val="204"/>
      </rPr>
      <t xml:space="preserve"> Rank Benefits</t>
    </r>
  </si>
  <si>
    <t xml:space="preserve"> Cost of stationery, writing-paper, accounting forms, bookkeepers, stationery books and other similar materials</t>
  </si>
  <si>
    <t xml:space="preserve">      Normative acts, purchase of  reference and special literature, magazines and newspapers   press (non-core activities) expenses related to the same objetives</t>
  </si>
  <si>
    <t xml:space="preserve">         Normative acts,purchase of  reference and special literature, magazines and newspapers ,  press (Non-core activities)expenses related to the same objetives</t>
  </si>
  <si>
    <t xml:space="preserve">       Purchase and repair / dismantling of low-cost office equipment</t>
  </si>
  <si>
    <t xml:space="preserve"> Purchase and installation expenses  of office inventory</t>
  </si>
  <si>
    <t xml:space="preserve">       Cost of acquisition of materials for the office </t>
  </si>
  <si>
    <t xml:space="preserve">        Cost of  maintenance of office equipment, inventory, machine-tools, exploitation and current repairs</t>
  </si>
  <si>
    <t xml:space="preserve">  Communications expenditure</t>
  </si>
  <si>
    <t xml:space="preserve">     The current costs of repair and maintenance  of the building and its surrounding territory  </t>
  </si>
  <si>
    <t xml:space="preserve">         Purchase  cost of cleaning products, dry cleaning and sanitary goods </t>
  </si>
  <si>
    <r>
      <t xml:space="preserve">  </t>
    </r>
    <r>
      <rPr>
        <sz val="9"/>
        <color theme="8" tint="-0.499984740745262"/>
        <rFont val="Sylfaen"/>
        <family val="1"/>
        <charset val="204"/>
      </rPr>
      <t xml:space="preserve"> Representative expenses</t>
    </r>
  </si>
  <si>
    <r>
      <t xml:space="preserve">  </t>
    </r>
    <r>
      <rPr>
        <sz val="9"/>
        <color theme="8" tint="-0.499984740745262"/>
        <rFont val="Sylfaen"/>
        <family val="1"/>
        <charset val="204"/>
      </rPr>
      <t xml:space="preserve"> Food costs</t>
    </r>
  </si>
  <si>
    <t>Medical expenses</t>
  </si>
  <si>
    <t xml:space="preserve"> Costs related to the acquisition of soft inventory,uniforms and personal hygiene</t>
  </si>
  <si>
    <r>
      <t xml:space="preserve"> </t>
    </r>
    <r>
      <rPr>
        <sz val="9"/>
        <color theme="8" tint="-0.499984740745262"/>
        <rFont val="Sylfaen"/>
        <family val="1"/>
        <charset val="204"/>
      </rPr>
      <t xml:space="preserve"> Expenses of military equipment and bulletproof drugs</t>
    </r>
  </si>
  <si>
    <t xml:space="preserve"> Expenses and maintenance of transport, equipment and weapons</t>
  </si>
  <si>
    <t>Percentage</t>
  </si>
  <si>
    <t xml:space="preserve"> Subsidies</t>
  </si>
  <si>
    <t>Grants</t>
  </si>
  <si>
    <t xml:space="preserve"> Social security</t>
  </si>
  <si>
    <t>Increase of  non-financial assets</t>
  </si>
  <si>
    <t>Basic assets</t>
  </si>
  <si>
    <t>Premises</t>
  </si>
  <si>
    <t>Machinery and inventory</t>
  </si>
  <si>
    <t>Means of transportation</t>
  </si>
  <si>
    <t xml:space="preserve"> Other machinery and Inventory</t>
  </si>
  <si>
    <t>Other basic assets</t>
  </si>
  <si>
    <t xml:space="preserve">  Material supplies</t>
  </si>
  <si>
    <t xml:space="preserve"> Non-derivative assets</t>
  </si>
  <si>
    <t xml:space="preserve">Increase of financial assets (except for accumulation of balance) </t>
  </si>
  <si>
    <t>Cash balance at the end of the period</t>
  </si>
  <si>
    <t>LEPL Akaki Tsereteli State University   - LEPL    Shota Rustaveli National Science Foundation Grants 32 04 05 07  02</t>
  </si>
  <si>
    <t>Payments</t>
  </si>
  <si>
    <t xml:space="preserve"> Values  </t>
  </si>
  <si>
    <t>LEPL Akaki Tsereteli State University - Software funding 32 04 05 07 03</t>
  </si>
  <si>
    <t xml:space="preserve"> Incomes</t>
  </si>
  <si>
    <t>Information about the Revenues, Duties and Balances of a Legal Eentity of Public Law</t>
  </si>
  <si>
    <t xml:space="preserve"> Decrease  of Non- financial assets </t>
  </si>
  <si>
    <t xml:space="preserve">positional advantages </t>
  </si>
  <si>
    <t xml:space="preserve"> Salary additions</t>
  </si>
  <si>
    <t xml:space="preserve">Royalty  </t>
  </si>
  <si>
    <t xml:space="preserve">compensation /reimbursement </t>
  </si>
  <si>
    <t xml:space="preserve"> Goods and services</t>
  </si>
  <si>
    <t xml:space="preserve">     A business travel within the country  </t>
  </si>
  <si>
    <t xml:space="preserve">      Business travel  outside  the country </t>
  </si>
  <si>
    <t>Office expenses</t>
  </si>
  <si>
    <t>Stationery, writing paper, accounting blanks bookkeeping, stationery books and other similar materials</t>
  </si>
  <si>
    <t xml:space="preserve">      Cost of purchase and renewal of computer programs  </t>
  </si>
  <si>
    <t xml:space="preserve">        Cost of acquisition of materials  for the office</t>
  </si>
  <si>
    <t xml:space="preserve">      Cost of purchase cost  of washing, dry cleaning and sanitary goods</t>
  </si>
  <si>
    <t xml:space="preserve">     Repair cost  and maintenance of the premises and their surrounding areas</t>
  </si>
  <si>
    <t xml:space="preserve">     Cost of  Maintenance of office equipment, inventory, machine-tools, exploitation and current repairs</t>
  </si>
  <si>
    <t xml:space="preserve">       Communications expenditure</t>
  </si>
  <si>
    <t xml:space="preserve">      Postal service expenses</t>
  </si>
  <si>
    <t xml:space="preserve">   Utility costs</t>
  </si>
  <si>
    <t xml:space="preserve"> Representative expenses</t>
  </si>
  <si>
    <t xml:space="preserve"> Food costs</t>
  </si>
  <si>
    <r>
      <t xml:space="preserve"> </t>
    </r>
    <r>
      <rPr>
        <sz val="9"/>
        <color theme="8" tint="-0.499984740745262"/>
        <rFont val="Sylfaen"/>
        <family val="1"/>
        <charset val="204"/>
      </rPr>
      <t xml:space="preserve"> Medical expenses</t>
    </r>
  </si>
  <si>
    <t>Costs related to the acquisition of soft inventory and uniforms and personal hygiene</t>
  </si>
  <si>
    <t>Maintenance expenses of transport, equipment and weapon</t>
  </si>
  <si>
    <t xml:space="preserve"> Other goods and services</t>
  </si>
  <si>
    <t xml:space="preserve"> Increase of  non-financial assets</t>
  </si>
  <si>
    <t xml:space="preserve"> Main assets</t>
  </si>
  <si>
    <t xml:space="preserve"> Machine installations and inventory</t>
  </si>
  <si>
    <t>Other machinery and Inventory</t>
  </si>
  <si>
    <t xml:space="preserve"> Material supplies</t>
  </si>
  <si>
    <t>Values</t>
  </si>
  <si>
    <t>Salary additions</t>
  </si>
  <si>
    <t xml:space="preserve">  Contract Workers' Remuneration</t>
  </si>
  <si>
    <t>Contract workers' remuneration</t>
  </si>
  <si>
    <t>Contracr workers' remuneration</t>
  </si>
  <si>
    <t>Annex N2</t>
  </si>
  <si>
    <t xml:space="preserve"> in thousands of laris</t>
  </si>
  <si>
    <t>LEPL Akaki Tsereteli State University</t>
  </si>
  <si>
    <t>Assets and operation codes</t>
  </si>
  <si>
    <t xml:space="preserve">Plan 2018 </t>
  </si>
  <si>
    <t>Non-financial Assets</t>
  </si>
  <si>
    <t>Basic Assets</t>
  </si>
  <si>
    <t>Residential buildings</t>
  </si>
  <si>
    <t>Non dwelling buildings</t>
  </si>
  <si>
    <t>Streets</t>
  </si>
  <si>
    <t>Roads</t>
  </si>
  <si>
    <t>Highways</t>
  </si>
  <si>
    <t>Bridges</t>
  </si>
  <si>
    <t>Tunnels</t>
  </si>
  <si>
    <t>Sewage and Water Supply Systems</t>
  </si>
  <si>
    <t>Power lines</t>
  </si>
  <si>
    <t>Water pipes</t>
  </si>
  <si>
    <t>other premises</t>
  </si>
  <si>
    <t>Machinery and equipment</t>
  </si>
  <si>
    <t>Vehicle</t>
  </si>
  <si>
    <t>Truck</t>
  </si>
  <si>
    <t>High speed car</t>
  </si>
  <si>
    <t>(Light) car</t>
  </si>
  <si>
    <t>Tractors,combine harvester and other agricultural machinery</t>
  </si>
  <si>
    <t>other vehicles</t>
  </si>
  <si>
    <t>Other machinery and equipment</t>
  </si>
  <si>
    <t>Television</t>
  </si>
  <si>
    <t>Refregerator</t>
  </si>
  <si>
    <t>Computer</t>
  </si>
  <si>
    <t>Mobile phone</t>
  </si>
  <si>
    <t xml:space="preserve">Printer,Scanner,Photocopier </t>
  </si>
  <si>
    <t>Voice Recorder</t>
  </si>
  <si>
    <t>Camera</t>
  </si>
  <si>
    <t xml:space="preserve">Audio and video equipment </t>
  </si>
  <si>
    <t>Telephone, Fax-machine;</t>
  </si>
  <si>
    <t>Musica Instruments</t>
  </si>
  <si>
    <t>Medical equipment and appliances</t>
  </si>
  <si>
    <t>Optical device</t>
  </si>
  <si>
    <t>Furniture</t>
  </si>
  <si>
    <t>Soft furniture</t>
  </si>
  <si>
    <t xml:space="preserve">Watches </t>
  </si>
  <si>
    <t>Sports goods</t>
  </si>
  <si>
    <t>Costumes</t>
  </si>
  <si>
    <t>Other machinery and equipment not classified</t>
  </si>
  <si>
    <t>Other main assets</t>
  </si>
  <si>
    <t>Cultivated assets</t>
  </si>
  <si>
    <t>Licenses</t>
  </si>
  <si>
    <t>Other non material main assets</t>
  </si>
  <si>
    <t>Matrial Supplies</t>
  </si>
  <si>
    <t>Non material main assets</t>
  </si>
  <si>
    <t>Strategic Supplies</t>
  </si>
  <si>
    <t>Other Material Supplies</t>
  </si>
  <si>
    <t>Raw materials and primary products</t>
  </si>
  <si>
    <t>Unfinished production</t>
  </si>
  <si>
    <t>Finished goods</t>
  </si>
  <si>
    <t>Goods purchased for further product realization</t>
  </si>
  <si>
    <t>Bulldozer and other special techniques</t>
  </si>
  <si>
    <t xml:space="preserve"> Uninterruptible Power Supply (UPS)</t>
  </si>
  <si>
    <t>Painting, statue, work of art, antiques and valuable collections</t>
  </si>
  <si>
    <t>Non-derivative assets</t>
  </si>
  <si>
    <t>Soil</t>
  </si>
  <si>
    <t>Fossil</t>
  </si>
  <si>
    <t>Other natural assets</t>
  </si>
  <si>
    <t>Radio frequency spectrum license</t>
  </si>
  <si>
    <t>Non-derivative intangible assets</t>
  </si>
  <si>
    <t>Head of Financial (Economic) Service:</t>
  </si>
  <si>
    <t>LEPL-Akaki Tsereteli State University</t>
  </si>
  <si>
    <t>Annex  N3</t>
  </si>
  <si>
    <t>Annex N4</t>
  </si>
  <si>
    <t>in thousands of laris</t>
  </si>
  <si>
    <t>Information related to  income receivable from financial assets of a legal entity of public law, except budget funds</t>
  </si>
  <si>
    <t>Information related to  income receivable from Non-financial assets of a legal entity of public law, except budget funds</t>
  </si>
  <si>
    <t xml:space="preserve">Incomes receivable  Non-financialAssets </t>
  </si>
  <si>
    <t xml:space="preserve">Income receivable from financial assets </t>
  </si>
  <si>
    <t>Domestic</t>
  </si>
  <si>
    <t>Foreign</t>
  </si>
  <si>
    <t>Information related to  income receivable from liability growth  of a legal entity of public law, except budget funds</t>
  </si>
  <si>
    <t>Liabilities</t>
  </si>
  <si>
    <t>Operation codes and liabilities</t>
  </si>
  <si>
    <t xml:space="preserve">Income receivable from liability growth </t>
  </si>
  <si>
    <t>Plan 2018</t>
  </si>
  <si>
    <t>Financial assets</t>
  </si>
  <si>
    <t>Currency and Deposits</t>
  </si>
  <si>
    <t>Securities, except stocks</t>
  </si>
  <si>
    <t>Loans</t>
  </si>
  <si>
    <t>Stocks and other capital</t>
  </si>
  <si>
    <t>Insurance Technical Reserves</t>
  </si>
  <si>
    <t>Produced financial instruments</t>
  </si>
  <si>
    <t>Other receivables</t>
  </si>
  <si>
    <t>Monetary gold  and special borrowing right</t>
  </si>
  <si>
    <t>LEPL- Akaki Tsereteli State University</t>
  </si>
  <si>
    <t>Stocks and other capital (Only state enterprises and organizations)</t>
  </si>
  <si>
    <t>Annex 1N1</t>
  </si>
  <si>
    <t>in thousand of laris</t>
  </si>
  <si>
    <t>Income receivable from  other revenues</t>
  </si>
  <si>
    <t>Incomes</t>
  </si>
  <si>
    <t>Grants (except targeted grants)</t>
  </si>
  <si>
    <t>Income from property</t>
  </si>
  <si>
    <t>Dividends</t>
  </si>
  <si>
    <t>Rent charge</t>
  </si>
  <si>
    <t>Sale of goods and services</t>
  </si>
  <si>
    <t xml:space="preserve">Custom fee***
</t>
  </si>
  <si>
    <t>License fees</t>
  </si>
  <si>
    <t>Permit fees</t>
  </si>
  <si>
    <t>State Certificate Fees</t>
  </si>
  <si>
    <t>Registration fees</t>
  </si>
  <si>
    <t>State Expertise Fee</t>
  </si>
  <si>
    <t>State fee</t>
  </si>
  <si>
    <t>Consular fee</t>
  </si>
  <si>
    <t>Tender fee *</t>
  </si>
  <si>
    <t>Fees to postpone military obligations</t>
  </si>
  <si>
    <t>Gambling business fee</t>
  </si>
  <si>
    <t>Cultural Heritage Rehabilitation Area Infrastructure Fee</t>
  </si>
  <si>
    <t>Fee for issuing a special (zonal) agreement</t>
  </si>
  <si>
    <t>Probation fee ***</t>
  </si>
  <si>
    <t>Other nonclassified fees</t>
  </si>
  <si>
    <t>Administrative fees and duties</t>
  </si>
  <si>
    <t>Fee for copying public information</t>
  </si>
  <si>
    <t>The non-market output of goods or services sold</t>
  </si>
  <si>
    <t>ncomes from the sale of goods</t>
  </si>
  <si>
    <t>Incomes from the nominal value of excise stamps</t>
  </si>
  <si>
    <t xml:space="preserve"> From the sale of other nonclassified goods</t>
  </si>
  <si>
    <t>Incomes from services rendered</t>
  </si>
  <si>
    <t>Income from lease or management of buildings and structures (usufruct, renting, etc.)</t>
  </si>
  <si>
    <t>Income from lease or management of machinery and equipment (usufruct, renting, etc.)</t>
  </si>
  <si>
    <t>Income from other non-classified state property leasing or management (usufruct, renting, etc.)</t>
  </si>
  <si>
    <t>Sanctions (fines and penalties)</t>
  </si>
  <si>
    <t>Income from sanctions (fines and penalties) administrative offenses in labor, health and social security systems</t>
  </si>
  <si>
    <t>Income from sanctions (fines and fines) due to administrative violations of state property</t>
  </si>
  <si>
    <t>Income from sanctions (penalties and penalties) due to administrative violations  in the  fields  responsible for the protection of the cultural, historical and natural heritage,education, training and youth</t>
  </si>
  <si>
    <t>Income from sanctions (fines and penalties) due to administrative violations in the field of industry, electrical and thermal energy use and water supply</t>
  </si>
  <si>
    <t xml:space="preserve">Ticketless travelling by the passengers </t>
  </si>
  <si>
    <t>Due to the infringement of the cleaning rules</t>
  </si>
  <si>
    <t>Due to the violation of  amenities rules of the territory of legal entity.</t>
  </si>
  <si>
    <t>Income from other non-classified sanctions (fines and penalties) due to administrative offenses</t>
  </si>
  <si>
    <t xml:space="preserve"> Incomes from sanctions(fines and penalties)due to illegal border crossing and trespassing. </t>
  </si>
  <si>
    <t>code</t>
  </si>
  <si>
    <t>Interests</t>
  </si>
  <si>
    <t xml:space="preserve"> Goods and services sold on the market </t>
  </si>
  <si>
    <t>Enforcement fee *</t>
  </si>
  <si>
    <t>Fee for cleaning the populated area</t>
  </si>
  <si>
    <t>Income from other non-classified services rendered.</t>
  </si>
  <si>
    <t>Other incomes from the non-market output of goods or services sold</t>
  </si>
  <si>
    <t xml:space="preserve"> Accrued revenue  of services or goods</t>
  </si>
  <si>
    <t>Income from sanctions (fines and penalties) due to administrative offenses</t>
  </si>
  <si>
    <t>Income from sanctions (penalties and fines) due to administrative violations in the field of environmental protection and nature use</t>
  </si>
  <si>
    <t>Income from sanctions (fines and penalties) due to administrative violations in agriculture, violation of veterinary-sanitary rules</t>
  </si>
  <si>
    <t>Income from sanctions (fines and fines) due to administrative violations in the field of transportation and communications</t>
  </si>
  <si>
    <t>Due to violations of traffic rules</t>
  </si>
  <si>
    <t>Due to the violation of the terms of regular passenger transportation</t>
  </si>
  <si>
    <t xml:space="preserve"> Due to other administrative offenses in the field of transportation and communications</t>
  </si>
  <si>
    <t xml:space="preserve"> Income from sanctions (fines and penalties) due to administrative violations in the fields of investment, trade and finance</t>
  </si>
  <si>
    <t>Income from sanctions (fines and penalties) due to administrative violations of public order</t>
  </si>
  <si>
    <t xml:space="preserve"> Income from sanctions (fines and penalties) due to administrative violations of the Rules on Governance</t>
  </si>
  <si>
    <t xml:space="preserve"> Incomes from  sanctions(fines and penalties) due to administrative violations of the  Citizens' housing rights, communal farming and well-being</t>
  </si>
  <si>
    <t xml:space="preserve"> Due to the image  distortion of the self-governing unit</t>
  </si>
  <si>
    <t xml:space="preserve">due to other  administrative violations of the  Citizens' housing rights, communal farming,natural amenities and subjective well-being </t>
  </si>
  <si>
    <t>Income from sanctions (fines and penalties) due to administrative violations related to the activities of LEPL - Civil Registry Agency</t>
  </si>
  <si>
    <t>Incomes from sanctions(fines and penalties)due to violations of loan terms.</t>
  </si>
  <si>
    <t xml:space="preserve">Incomes from sanctions(fines and penalties) revealed during construction activities </t>
  </si>
  <si>
    <t>Income from sanctions (penalties and fines) due to violations provided by the Criminal Code</t>
  </si>
  <si>
    <t xml:space="preserve">Incomes from sanctions(fines and penalties)due to the violation of permit conditions  in the gaming business  </t>
  </si>
  <si>
    <t>Income from any other non-classified sanctions (fines and penalties)</t>
  </si>
  <si>
    <t>Voluntary transfers, except grants</t>
  </si>
  <si>
    <t>Current</t>
  </si>
  <si>
    <t>Capital</t>
  </si>
  <si>
    <t>Mixed and other non-classified incomes</t>
  </si>
  <si>
    <t>Income from reimbursement in the event of allocating an agricultural land for non-agricultural purposes a substitute land cultivation costs.</t>
  </si>
  <si>
    <t>Income from Treasury bills</t>
  </si>
  <si>
    <t xml:space="preserve"> Income from transfering  of Motor Vehicle and Parking Regulations rights </t>
  </si>
  <si>
    <t>Income from the transfering  of other management rights</t>
  </si>
  <si>
    <t>Income from the share price of sold lottery tickets</t>
  </si>
  <si>
    <t>Other nonstandard incomes</t>
  </si>
  <si>
    <t>Due to violation of parking rules in the areas of the capital city</t>
  </si>
  <si>
    <t>Information related to  incomes  of a legal entity of public law, except budget funds</t>
  </si>
  <si>
    <t xml:space="preserve">Other incomes </t>
  </si>
  <si>
    <r>
      <rPr>
        <b/>
        <sz val="10"/>
        <rFont val="Sylfaen"/>
        <family val="1"/>
        <scheme val="minor"/>
      </rPr>
      <t>Program code</t>
    </r>
    <r>
      <rPr>
        <b/>
        <sz val="10"/>
        <rFont val="AcadNusx"/>
      </rPr>
      <t xml:space="preserve"> 32040506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</si>
</sst>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42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Sylfaen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Sylfaen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Sylfaen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Sylfaen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name val="AcadNusx"/>
    </font>
    <font>
      <b/>
      <sz val="9"/>
      <color rgb="FFFF0000"/>
      <name val="Sylfaen"/>
      <family val="1"/>
    </font>
    <font>
      <b/>
      <i/>
      <u/>
      <sz val="11"/>
      <color rgb="FFFF0000"/>
      <name val="Sylfaen"/>
      <family val="2"/>
      <scheme val="minor"/>
    </font>
    <font>
      <b/>
      <sz val="9"/>
      <color theme="1"/>
      <name val="Sylfaen"/>
      <family val="2"/>
      <scheme val="minor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Sylfaen"/>
      <family val="1"/>
      <charset val="204"/>
    </font>
    <font>
      <b/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2"/>
      <name val="LitNusx"/>
      <family val="2"/>
    </font>
    <font>
      <b/>
      <sz val="12"/>
      <name val="Sylfaen"/>
      <family val="1"/>
      <charset val="204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10"/>
      <name val="Sylfaen"/>
      <family val="1"/>
    </font>
    <font>
      <b/>
      <sz val="10"/>
      <name val="Sylfaen"/>
      <family val="1"/>
      <scheme val="minor"/>
    </font>
    <font>
      <b/>
      <sz val="10"/>
      <name val="AcadNusx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164" fontId="1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8" fillId="0" borderId="5" xfId="0" applyFont="1" applyBorder="1" applyAlignment="1">
      <alignment horizontal="justify" vertical="center" wrapText="1"/>
    </xf>
    <xf numFmtId="0" fontId="19" fillId="0" borderId="0" xfId="0" applyFont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0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7" fillId="0" borderId="4" xfId="1" applyFont="1" applyBorder="1" applyAlignment="1" applyProtection="1">
      <alignment vertical="center" wrapText="1"/>
    </xf>
    <xf numFmtId="0" fontId="28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left" vertical="center" wrapText="1" indent="3"/>
    </xf>
    <xf numFmtId="0" fontId="21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1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1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22" fillId="0" borderId="4" xfId="0" applyFont="1" applyBorder="1" applyAlignment="1">
      <alignment horizontal="left" vertical="center" wrapText="1" indent="4"/>
    </xf>
    <xf numFmtId="0" fontId="29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4" fillId="0" borderId="6" xfId="2" applyNumberFormat="1" applyFont="1" applyBorder="1" applyAlignment="1" applyProtection="1">
      <alignment horizontal="center" vertical="center" wrapText="1"/>
    </xf>
    <xf numFmtId="2" fontId="24" fillId="0" borderId="6" xfId="2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24" fillId="4" borderId="6" xfId="2" applyNumberFormat="1" applyFont="1" applyFill="1" applyBorder="1" applyAlignment="1" applyProtection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165" fontId="10" fillId="5" borderId="6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24" fillId="7" borderId="6" xfId="2" applyNumberFormat="1" applyFont="1" applyFill="1" applyBorder="1" applyAlignment="1" applyProtection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5" fontId="10" fillId="7" borderId="6" xfId="0" applyNumberFormat="1" applyFont="1" applyFill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4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1" fillId="0" borderId="14" xfId="1" applyFont="1" applyFill="1" applyBorder="1" applyAlignment="1">
      <alignment horizontal="right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right" vertical="center" wrapText="1"/>
    </xf>
    <xf numFmtId="0" fontId="40" fillId="0" borderId="0" xfId="1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view="pageLayout" topLeftCell="A109" zoomScaleNormal="100" zoomScaleSheetLayoutView="172" workbookViewId="0">
      <selection activeCell="B9" sqref="B9"/>
    </sheetView>
  </sheetViews>
  <sheetFormatPr defaultColWidth="8.875" defaultRowHeight="15" x14ac:dyDescent="0.25"/>
  <cols>
    <col min="1" max="1" width="17.375" style="3" customWidth="1"/>
    <col min="2" max="2" width="70.75" style="5" customWidth="1"/>
    <col min="3" max="3" width="22.25" style="4" customWidth="1"/>
    <col min="4" max="6" width="8.875" style="4"/>
    <col min="7" max="7" width="10" style="4" bestFit="1" customWidth="1"/>
    <col min="8" max="16384" width="8.875" style="4"/>
  </cols>
  <sheetData>
    <row r="1" spans="1:7" x14ac:dyDescent="0.25">
      <c r="C1" s="21" t="s">
        <v>355</v>
      </c>
    </row>
    <row r="2" spans="1:7" x14ac:dyDescent="0.25">
      <c r="C2" s="28" t="s">
        <v>356</v>
      </c>
    </row>
    <row r="3" spans="1:7" x14ac:dyDescent="0.25">
      <c r="C3" s="28"/>
    </row>
    <row r="4" spans="1:7" ht="33" customHeight="1" x14ac:dyDescent="0.25">
      <c r="A4" s="79" t="s">
        <v>437</v>
      </c>
      <c r="B4" s="80"/>
      <c r="C4" s="80"/>
    </row>
    <row r="5" spans="1:7" x14ac:dyDescent="0.25">
      <c r="B5" s="24"/>
      <c r="C5" s="24"/>
    </row>
    <row r="6" spans="1:7" x14ac:dyDescent="0.25">
      <c r="A6" s="81" t="s">
        <v>265</v>
      </c>
      <c r="B6" s="81"/>
      <c r="C6" s="81"/>
    </row>
    <row r="7" spans="1:7" ht="15" customHeight="1" x14ac:dyDescent="0.25">
      <c r="A7" s="96" t="s">
        <v>439</v>
      </c>
      <c r="B7" s="82"/>
      <c r="C7" s="82"/>
    </row>
    <row r="8" spans="1:7" x14ac:dyDescent="0.25">
      <c r="C8" s="28"/>
      <c r="G8" s="37"/>
    </row>
    <row r="9" spans="1:7" ht="60.6" customHeight="1" x14ac:dyDescent="0.25">
      <c r="A9" s="48" t="s">
        <v>399</v>
      </c>
      <c r="B9" s="49" t="s">
        <v>357</v>
      </c>
      <c r="C9" s="50" t="s">
        <v>343</v>
      </c>
    </row>
    <row r="10" spans="1:7" ht="25.15" customHeight="1" x14ac:dyDescent="0.25">
      <c r="A10" s="11">
        <v>1</v>
      </c>
      <c r="B10" s="20" t="s">
        <v>358</v>
      </c>
      <c r="C10" s="69">
        <f>C11+C12</f>
        <v>21917</v>
      </c>
    </row>
    <row r="11" spans="1:7" customFormat="1" ht="19.899999999999999" customHeight="1" x14ac:dyDescent="0.25">
      <c r="A11" s="11">
        <v>1.3</v>
      </c>
      <c r="B11" s="20" t="s">
        <v>359</v>
      </c>
      <c r="C11" s="68">
        <v>1143.25</v>
      </c>
    </row>
    <row r="12" spans="1:7" ht="25.15" customHeight="1" x14ac:dyDescent="0.25">
      <c r="A12" s="11">
        <v>1.4</v>
      </c>
      <c r="B12" s="20" t="s">
        <v>438</v>
      </c>
      <c r="C12" s="53">
        <f>C13+C17+C79+C82</f>
        <v>20773.75</v>
      </c>
    </row>
    <row r="13" spans="1:7" ht="25.15" customHeight="1" x14ac:dyDescent="0.25">
      <c r="A13" s="11" t="s">
        <v>0</v>
      </c>
      <c r="B13" s="20" t="s">
        <v>360</v>
      </c>
      <c r="C13" s="53">
        <f>C14+C15+C16</f>
        <v>0</v>
      </c>
    </row>
    <row r="14" spans="1:7" ht="25.15" customHeight="1" x14ac:dyDescent="0.25">
      <c r="A14" s="16" t="s">
        <v>1</v>
      </c>
      <c r="B14" s="17" t="s">
        <v>400</v>
      </c>
      <c r="C14" s="53"/>
    </row>
    <row r="15" spans="1:7" ht="25.15" customHeight="1" x14ac:dyDescent="0.25">
      <c r="A15" s="16" t="s">
        <v>2</v>
      </c>
      <c r="B15" s="17" t="s">
        <v>361</v>
      </c>
      <c r="C15" s="53"/>
    </row>
    <row r="16" spans="1:7" ht="25.15" customHeight="1" x14ac:dyDescent="0.25">
      <c r="A16" s="16" t="s">
        <v>3</v>
      </c>
      <c r="B16" s="17" t="s">
        <v>362</v>
      </c>
      <c r="C16" s="53"/>
    </row>
    <row r="17" spans="1:3" ht="25.15" customHeight="1" x14ac:dyDescent="0.25">
      <c r="A17" s="11" t="s">
        <v>4</v>
      </c>
      <c r="B17" s="20" t="s">
        <v>363</v>
      </c>
      <c r="C17" s="69">
        <f>C18+C19+C38+C48</f>
        <v>20773.75</v>
      </c>
    </row>
    <row r="18" spans="1:3" ht="25.15" customHeight="1" x14ac:dyDescent="0.25">
      <c r="A18" s="16" t="s">
        <v>5</v>
      </c>
      <c r="B18" s="17" t="s">
        <v>401</v>
      </c>
      <c r="C18" s="53"/>
    </row>
    <row r="19" spans="1:3" ht="29.25" customHeight="1" x14ac:dyDescent="0.25">
      <c r="A19" s="11" t="s">
        <v>6</v>
      </c>
      <c r="B19" s="20" t="s">
        <v>379</v>
      </c>
      <c r="C19" s="53">
        <f>C20+C21+C22+C23+C24+C25+C26+C27+C28+C29+C30+C31+C32+C33+C34+C35+C36+C37</f>
        <v>0</v>
      </c>
    </row>
    <row r="20" spans="1:3" ht="25.15" customHeight="1" x14ac:dyDescent="0.25">
      <c r="A20" s="16" t="s">
        <v>7</v>
      </c>
      <c r="B20" s="17" t="s">
        <v>364</v>
      </c>
      <c r="C20" s="53"/>
    </row>
    <row r="21" spans="1:3" ht="25.15" customHeight="1" x14ac:dyDescent="0.25">
      <c r="A21" s="16" t="s">
        <v>8</v>
      </c>
      <c r="B21" s="17" t="s">
        <v>365</v>
      </c>
      <c r="C21" s="53"/>
    </row>
    <row r="22" spans="1:3" ht="25.15" customHeight="1" x14ac:dyDescent="0.25">
      <c r="A22" s="16" t="s">
        <v>9</v>
      </c>
      <c r="B22" s="17" t="s">
        <v>366</v>
      </c>
      <c r="C22" s="53"/>
    </row>
    <row r="23" spans="1:3" ht="25.15" customHeight="1" x14ac:dyDescent="0.25">
      <c r="A23" s="16" t="s">
        <v>10</v>
      </c>
      <c r="B23" s="17" t="s">
        <v>367</v>
      </c>
      <c r="C23" s="53"/>
    </row>
    <row r="24" spans="1:3" ht="25.15" customHeight="1" x14ac:dyDescent="0.25">
      <c r="A24" s="16" t="s">
        <v>11</v>
      </c>
      <c r="B24" s="17" t="s">
        <v>368</v>
      </c>
      <c r="C24" s="53"/>
    </row>
    <row r="25" spans="1:3" ht="25.15" customHeight="1" x14ac:dyDescent="0.25">
      <c r="A25" s="16" t="s">
        <v>12</v>
      </c>
      <c r="B25" s="17" t="s">
        <v>369</v>
      </c>
      <c r="C25" s="53"/>
    </row>
    <row r="26" spans="1:3" ht="25.15" customHeight="1" x14ac:dyDescent="0.25">
      <c r="A26" s="16" t="s">
        <v>13</v>
      </c>
      <c r="B26" s="17" t="s">
        <v>370</v>
      </c>
      <c r="C26" s="53"/>
    </row>
    <row r="27" spans="1:3" ht="25.15" customHeight="1" x14ac:dyDescent="0.25">
      <c r="A27" s="16" t="s">
        <v>14</v>
      </c>
      <c r="B27" s="17" t="s">
        <v>371</v>
      </c>
      <c r="C27" s="53"/>
    </row>
    <row r="28" spans="1:3" ht="25.15" customHeight="1" x14ac:dyDescent="0.25">
      <c r="A28" s="16" t="s">
        <v>15</v>
      </c>
      <c r="B28" s="17" t="s">
        <v>380</v>
      </c>
      <c r="C28" s="53"/>
    </row>
    <row r="29" spans="1:3" ht="25.15" customHeight="1" x14ac:dyDescent="0.25">
      <c r="A29" s="16" t="s">
        <v>16</v>
      </c>
      <c r="B29" s="17" t="s">
        <v>372</v>
      </c>
      <c r="C29" s="53"/>
    </row>
    <row r="30" spans="1:3" ht="25.15" customHeight="1" x14ac:dyDescent="0.25">
      <c r="A30" s="16" t="s">
        <v>17</v>
      </c>
      <c r="B30" s="17" t="s">
        <v>402</v>
      </c>
      <c r="C30" s="53"/>
    </row>
    <row r="31" spans="1:3" ht="25.15" customHeight="1" x14ac:dyDescent="0.25">
      <c r="A31" s="16" t="s">
        <v>18</v>
      </c>
      <c r="B31" s="17" t="s">
        <v>373</v>
      </c>
      <c r="C31" s="53"/>
    </row>
    <row r="32" spans="1:3" ht="25.15" customHeight="1" x14ac:dyDescent="0.25">
      <c r="A32" s="16" t="s">
        <v>19</v>
      </c>
      <c r="B32" s="17" t="s">
        <v>374</v>
      </c>
      <c r="C32" s="53"/>
    </row>
    <row r="33" spans="1:3" ht="25.15" customHeight="1" x14ac:dyDescent="0.25">
      <c r="A33" s="16" t="s">
        <v>20</v>
      </c>
      <c r="B33" s="17" t="s">
        <v>403</v>
      </c>
      <c r="C33" s="53"/>
    </row>
    <row r="34" spans="1:3" ht="33" customHeight="1" x14ac:dyDescent="0.25">
      <c r="A34" s="16" t="s">
        <v>21</v>
      </c>
      <c r="B34" s="17" t="s">
        <v>375</v>
      </c>
      <c r="C34" s="53"/>
    </row>
    <row r="35" spans="1:3" ht="25.15" customHeight="1" x14ac:dyDescent="0.25">
      <c r="A35" s="16" t="s">
        <v>22</v>
      </c>
      <c r="B35" s="17" t="s">
        <v>376</v>
      </c>
      <c r="C35" s="53"/>
    </row>
    <row r="36" spans="1:3" ht="25.15" customHeight="1" x14ac:dyDescent="0.25">
      <c r="A36" s="16" t="s">
        <v>23</v>
      </c>
      <c r="B36" s="17" t="s">
        <v>377</v>
      </c>
      <c r="C36" s="53"/>
    </row>
    <row r="37" spans="1:3" ht="25.15" customHeight="1" x14ac:dyDescent="0.25">
      <c r="A37" s="16" t="s">
        <v>24</v>
      </c>
      <c r="B37" s="17" t="s">
        <v>378</v>
      </c>
      <c r="C37" s="53"/>
    </row>
    <row r="38" spans="1:3" ht="31.5" customHeight="1" x14ac:dyDescent="0.25">
      <c r="A38" s="11" t="s">
        <v>25</v>
      </c>
      <c r="B38" s="20" t="s">
        <v>381</v>
      </c>
      <c r="C38" s="69">
        <f>C39+C42+C47</f>
        <v>20773.75</v>
      </c>
    </row>
    <row r="39" spans="1:3" ht="25.15" customHeight="1" x14ac:dyDescent="0.25">
      <c r="A39" s="11" t="s">
        <v>26</v>
      </c>
      <c r="B39" s="20" t="s">
        <v>382</v>
      </c>
      <c r="C39" s="53">
        <f>C40+C41</f>
        <v>0</v>
      </c>
    </row>
    <row r="40" spans="1:3" ht="25.15" customHeight="1" x14ac:dyDescent="0.25">
      <c r="A40" s="16" t="s">
        <v>27</v>
      </c>
      <c r="B40" s="17" t="s">
        <v>383</v>
      </c>
      <c r="C40" s="53"/>
    </row>
    <row r="41" spans="1:3" ht="25.15" customHeight="1" x14ac:dyDescent="0.25">
      <c r="A41" s="16" t="s">
        <v>28</v>
      </c>
      <c r="B41" s="17" t="s">
        <v>384</v>
      </c>
      <c r="C41" s="53"/>
    </row>
    <row r="42" spans="1:3" ht="25.15" customHeight="1" x14ac:dyDescent="0.25">
      <c r="A42" s="11" t="s">
        <v>29</v>
      </c>
      <c r="B42" s="20" t="s">
        <v>385</v>
      </c>
      <c r="C42" s="72">
        <f>C43+C44+C45+C46</f>
        <v>795</v>
      </c>
    </row>
    <row r="43" spans="1:3" ht="25.15" customHeight="1" x14ac:dyDescent="0.25">
      <c r="A43" s="16" t="s">
        <v>30</v>
      </c>
      <c r="B43" s="17" t="s">
        <v>386</v>
      </c>
      <c r="C43" s="57">
        <v>75</v>
      </c>
    </row>
    <row r="44" spans="1:3" ht="25.15" customHeight="1" x14ac:dyDescent="0.25">
      <c r="A44" s="16" t="s">
        <v>31</v>
      </c>
      <c r="B44" s="17" t="s">
        <v>387</v>
      </c>
      <c r="C44" s="53"/>
    </row>
    <row r="45" spans="1:3" ht="25.15" customHeight="1" x14ac:dyDescent="0.25">
      <c r="A45" s="16" t="s">
        <v>32</v>
      </c>
      <c r="B45" s="17" t="s">
        <v>388</v>
      </c>
      <c r="C45" s="53"/>
    </row>
    <row r="46" spans="1:3" ht="25.15" customHeight="1" x14ac:dyDescent="0.25">
      <c r="A46" s="16" t="s">
        <v>33</v>
      </c>
      <c r="B46" s="17" t="s">
        <v>404</v>
      </c>
      <c r="C46" s="57">
        <v>720</v>
      </c>
    </row>
    <row r="47" spans="1:3" ht="32.25" customHeight="1" x14ac:dyDescent="0.25">
      <c r="A47" s="11" t="s">
        <v>34</v>
      </c>
      <c r="B47" s="52" t="s">
        <v>405</v>
      </c>
      <c r="C47" s="68">
        <v>19978.75</v>
      </c>
    </row>
    <row r="48" spans="1:3" ht="25.15" customHeight="1" x14ac:dyDescent="0.25">
      <c r="A48" s="16" t="s">
        <v>35</v>
      </c>
      <c r="B48" s="17" t="s">
        <v>406</v>
      </c>
      <c r="C48" s="53"/>
    </row>
    <row r="49" spans="1:3" ht="25.15" customHeight="1" x14ac:dyDescent="0.25">
      <c r="A49" s="11" t="s">
        <v>36</v>
      </c>
      <c r="B49" s="20" t="s">
        <v>389</v>
      </c>
      <c r="C49" s="53">
        <f>C50+C73+C74+C75+C76+C77+C78</f>
        <v>0</v>
      </c>
    </row>
    <row r="50" spans="1:3" ht="33.6" customHeight="1" x14ac:dyDescent="0.25">
      <c r="A50" s="11" t="s">
        <v>37</v>
      </c>
      <c r="B50" s="20" t="s">
        <v>407</v>
      </c>
      <c r="C50" s="53">
        <f>C51+C52+C53+C54+C55+C56+C57+C63+C64+C65+C66+C71+C72</f>
        <v>0</v>
      </c>
    </row>
    <row r="51" spans="1:3" x14ac:dyDescent="0.25">
      <c r="A51" s="16" t="s">
        <v>38</v>
      </c>
      <c r="B51" s="17" t="s">
        <v>390</v>
      </c>
      <c r="C51" s="53"/>
    </row>
    <row r="52" spans="1:3" x14ac:dyDescent="0.25">
      <c r="A52" s="16" t="s">
        <v>39</v>
      </c>
      <c r="B52" s="17" t="s">
        <v>391</v>
      </c>
      <c r="C52" s="53"/>
    </row>
    <row r="53" spans="1:3" ht="25.5" x14ac:dyDescent="0.25">
      <c r="A53" s="16" t="s">
        <v>40</v>
      </c>
      <c r="B53" s="17" t="s">
        <v>408</v>
      </c>
      <c r="C53" s="53"/>
    </row>
    <row r="54" spans="1:3" ht="25.5" x14ac:dyDescent="0.25">
      <c r="A54" s="16" t="s">
        <v>41</v>
      </c>
      <c r="B54" s="17" t="s">
        <v>392</v>
      </c>
      <c r="C54" s="53"/>
    </row>
    <row r="55" spans="1:3" ht="25.5" x14ac:dyDescent="0.25">
      <c r="A55" s="16" t="s">
        <v>42</v>
      </c>
      <c r="B55" s="17" t="s">
        <v>393</v>
      </c>
      <c r="C55" s="53"/>
    </row>
    <row r="56" spans="1:3" ht="25.5" x14ac:dyDescent="0.25">
      <c r="A56" s="16" t="s">
        <v>43</v>
      </c>
      <c r="B56" s="17" t="s">
        <v>409</v>
      </c>
      <c r="C56" s="53"/>
    </row>
    <row r="57" spans="1:3" ht="30" x14ac:dyDescent="0.25">
      <c r="A57" s="11" t="s">
        <v>44</v>
      </c>
      <c r="B57" s="20" t="s">
        <v>410</v>
      </c>
      <c r="C57" s="53">
        <f>C58+C59+C60+C61+C62</f>
        <v>0</v>
      </c>
    </row>
    <row r="58" spans="1:3" ht="25.15" customHeight="1" x14ac:dyDescent="0.25">
      <c r="A58" s="16" t="s">
        <v>45</v>
      </c>
      <c r="B58" s="17" t="s">
        <v>411</v>
      </c>
      <c r="C58" s="53"/>
    </row>
    <row r="59" spans="1:3" ht="25.15" customHeight="1" x14ac:dyDescent="0.25">
      <c r="A59" s="16" t="s">
        <v>46</v>
      </c>
      <c r="B59" s="17" t="s">
        <v>436</v>
      </c>
      <c r="C59" s="53"/>
    </row>
    <row r="60" spans="1:3" ht="25.15" customHeight="1" x14ac:dyDescent="0.25">
      <c r="A60" s="16" t="s">
        <v>47</v>
      </c>
      <c r="B60" s="17" t="s">
        <v>394</v>
      </c>
      <c r="C60" s="53"/>
    </row>
    <row r="61" spans="1:3" ht="25.15" customHeight="1" x14ac:dyDescent="0.25">
      <c r="A61" s="16" t="s">
        <v>48</v>
      </c>
      <c r="B61" s="17" t="s">
        <v>412</v>
      </c>
      <c r="C61" s="53"/>
    </row>
    <row r="62" spans="1:3" ht="25.15" customHeight="1" x14ac:dyDescent="0.25">
      <c r="A62" s="16" t="s">
        <v>49</v>
      </c>
      <c r="B62" s="17" t="s">
        <v>413</v>
      </c>
      <c r="C62" s="53"/>
    </row>
    <row r="63" spans="1:3" ht="25.5" x14ac:dyDescent="0.25">
      <c r="A63" s="16" t="s">
        <v>50</v>
      </c>
      <c r="B63" s="17" t="s">
        <v>414</v>
      </c>
      <c r="C63" s="53"/>
    </row>
    <row r="64" spans="1:3" x14ac:dyDescent="0.25">
      <c r="A64" s="16" t="s">
        <v>51</v>
      </c>
      <c r="B64" s="17" t="s">
        <v>415</v>
      </c>
      <c r="C64" s="53"/>
    </row>
    <row r="65" spans="1:3" x14ac:dyDescent="0.25">
      <c r="A65" s="16" t="s">
        <v>52</v>
      </c>
      <c r="B65" s="17" t="s">
        <v>416</v>
      </c>
      <c r="C65" s="53"/>
    </row>
    <row r="66" spans="1:3" ht="30" x14ac:dyDescent="0.25">
      <c r="A66" s="11" t="s">
        <v>53</v>
      </c>
      <c r="B66" s="20" t="s">
        <v>417</v>
      </c>
      <c r="C66" s="53">
        <f>C67+C68+C69+C70</f>
        <v>0</v>
      </c>
    </row>
    <row r="67" spans="1:3" ht="25.15" customHeight="1" x14ac:dyDescent="0.25">
      <c r="A67" s="16" t="s">
        <v>54</v>
      </c>
      <c r="B67" s="17" t="s">
        <v>395</v>
      </c>
      <c r="C67" s="53"/>
    </row>
    <row r="68" spans="1:3" ht="25.15" customHeight="1" x14ac:dyDescent="0.25">
      <c r="A68" s="16" t="s">
        <v>55</v>
      </c>
      <c r="B68" s="17" t="s">
        <v>396</v>
      </c>
      <c r="C68" s="53"/>
    </row>
    <row r="69" spans="1:3" ht="25.15" customHeight="1" x14ac:dyDescent="0.25">
      <c r="A69" s="16" t="s">
        <v>56</v>
      </c>
      <c r="B69" s="17" t="s">
        <v>418</v>
      </c>
      <c r="C69" s="53"/>
    </row>
    <row r="70" spans="1:3" ht="25.5" x14ac:dyDescent="0.25">
      <c r="A70" s="16" t="s">
        <v>57</v>
      </c>
      <c r="B70" s="17" t="s">
        <v>419</v>
      </c>
      <c r="C70" s="53"/>
    </row>
    <row r="71" spans="1:3" ht="25.5" x14ac:dyDescent="0.25">
      <c r="A71" s="16" t="s">
        <v>58</v>
      </c>
      <c r="B71" s="17" t="s">
        <v>420</v>
      </c>
      <c r="C71" s="53"/>
    </row>
    <row r="72" spans="1:3" x14ac:dyDescent="0.25">
      <c r="A72" s="16" t="s">
        <v>59</v>
      </c>
      <c r="B72" s="17" t="s">
        <v>397</v>
      </c>
      <c r="C72" s="53"/>
    </row>
    <row r="73" spans="1:3" ht="25.15" customHeight="1" x14ac:dyDescent="0.25">
      <c r="A73" s="16" t="s">
        <v>60</v>
      </c>
      <c r="B73" s="17" t="s">
        <v>398</v>
      </c>
      <c r="C73" s="53"/>
    </row>
    <row r="74" spans="1:3" ht="25.15" customHeight="1" x14ac:dyDescent="0.25">
      <c r="A74" s="16" t="s">
        <v>61</v>
      </c>
      <c r="B74" s="17" t="s">
        <v>421</v>
      </c>
      <c r="C74" s="53"/>
    </row>
    <row r="75" spans="1:3" ht="25.15" customHeight="1" x14ac:dyDescent="0.25">
      <c r="A75" s="16" t="s">
        <v>62</v>
      </c>
      <c r="B75" s="17" t="s">
        <v>422</v>
      </c>
      <c r="C75" s="53"/>
    </row>
    <row r="76" spans="1:3" ht="25.15" customHeight="1" x14ac:dyDescent="0.25">
      <c r="A76" s="16" t="s">
        <v>63</v>
      </c>
      <c r="B76" s="17" t="s">
        <v>423</v>
      </c>
      <c r="C76" s="53"/>
    </row>
    <row r="77" spans="1:3" ht="25.15" customHeight="1" x14ac:dyDescent="0.25">
      <c r="A77" s="16" t="s">
        <v>64</v>
      </c>
      <c r="B77" s="17" t="s">
        <v>424</v>
      </c>
      <c r="C77" s="53"/>
    </row>
    <row r="78" spans="1:3" ht="25.15" customHeight="1" x14ac:dyDescent="0.25">
      <c r="A78" s="16" t="s">
        <v>65</v>
      </c>
      <c r="B78" s="17" t="s">
        <v>425</v>
      </c>
      <c r="C78" s="53"/>
    </row>
    <row r="79" spans="1:3" ht="25.15" customHeight="1" x14ac:dyDescent="0.25">
      <c r="A79" s="11" t="s">
        <v>66</v>
      </c>
      <c r="B79" s="20" t="s">
        <v>426</v>
      </c>
      <c r="C79" s="64">
        <v>0</v>
      </c>
    </row>
    <row r="80" spans="1:3" ht="25.15" customHeight="1" x14ac:dyDescent="0.25">
      <c r="A80" s="16" t="s">
        <v>67</v>
      </c>
      <c r="B80" s="17" t="s">
        <v>427</v>
      </c>
      <c r="C80" s="53"/>
    </row>
    <row r="81" spans="1:3" ht="25.15" customHeight="1" x14ac:dyDescent="0.25">
      <c r="A81" s="16" t="s">
        <v>68</v>
      </c>
      <c r="B81" s="17" t="s">
        <v>428</v>
      </c>
      <c r="C81" s="53"/>
    </row>
    <row r="82" spans="1:3" ht="30.75" customHeight="1" x14ac:dyDescent="0.25">
      <c r="A82" s="11" t="s">
        <v>69</v>
      </c>
      <c r="B82" s="20" t="s">
        <v>429</v>
      </c>
      <c r="C82" s="53">
        <f>C83+C84+C85+C86+C87+C88</f>
        <v>0</v>
      </c>
    </row>
    <row r="83" spans="1:3" ht="25.5" x14ac:dyDescent="0.25">
      <c r="A83" s="16" t="s">
        <v>70</v>
      </c>
      <c r="B83" s="17" t="s">
        <v>430</v>
      </c>
      <c r="C83" s="53"/>
    </row>
    <row r="84" spans="1:3" ht="25.15" customHeight="1" x14ac:dyDescent="0.25">
      <c r="A84" s="16" t="s">
        <v>71</v>
      </c>
      <c r="B84" s="17" t="s">
        <v>431</v>
      </c>
      <c r="C84" s="53"/>
    </row>
    <row r="85" spans="1:3" ht="25.15" customHeight="1" x14ac:dyDescent="0.25">
      <c r="A85" s="16" t="s">
        <v>72</v>
      </c>
      <c r="B85" s="17" t="s">
        <v>432</v>
      </c>
      <c r="C85" s="53"/>
    </row>
    <row r="86" spans="1:3" ht="25.15" customHeight="1" x14ac:dyDescent="0.25">
      <c r="A86" s="16" t="s">
        <v>73</v>
      </c>
      <c r="B86" s="17" t="s">
        <v>433</v>
      </c>
      <c r="C86" s="53"/>
    </row>
    <row r="87" spans="1:3" ht="25.15" customHeight="1" x14ac:dyDescent="0.25">
      <c r="A87" s="16" t="s">
        <v>74</v>
      </c>
      <c r="B87" s="17" t="s">
        <v>434</v>
      </c>
      <c r="C87" s="53"/>
    </row>
    <row r="88" spans="1:3" ht="25.15" customHeight="1" x14ac:dyDescent="0.25">
      <c r="A88" s="18" t="s">
        <v>75</v>
      </c>
      <c r="B88" s="19" t="s">
        <v>435</v>
      </c>
      <c r="C88" s="56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8" t="s">
        <v>328</v>
      </c>
      <c r="B93" s="78"/>
    </row>
  </sheetData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82" zoomScale="130" zoomScaleSheetLayoutView="130" workbookViewId="0">
      <selection activeCell="B9" sqref="B9"/>
    </sheetView>
  </sheetViews>
  <sheetFormatPr defaultColWidth="8.875" defaultRowHeight="15" x14ac:dyDescent="0.25"/>
  <cols>
    <col min="1" max="1" width="20.75" style="3" customWidth="1"/>
    <col min="2" max="2" width="67" style="4" customWidth="1"/>
    <col min="3" max="3" width="27.875" style="4" customWidth="1"/>
    <col min="4" max="5" width="47.625" style="4" customWidth="1"/>
    <col min="6" max="16384" width="8.875" style="4"/>
  </cols>
  <sheetData>
    <row r="1" spans="1:3" ht="18" x14ac:dyDescent="0.25">
      <c r="C1" s="74" t="s">
        <v>263</v>
      </c>
    </row>
    <row r="2" spans="1:3" x14ac:dyDescent="0.25">
      <c r="C2" s="28" t="s">
        <v>264</v>
      </c>
    </row>
    <row r="3" spans="1:3" x14ac:dyDescent="0.25">
      <c r="C3" s="28"/>
    </row>
    <row r="4" spans="1:3" ht="35.450000000000003" customHeight="1" x14ac:dyDescent="0.25">
      <c r="A4" s="79" t="s">
        <v>334</v>
      </c>
      <c r="B4" s="80"/>
      <c r="C4" s="80"/>
    </row>
    <row r="5" spans="1:3" x14ac:dyDescent="0.25">
      <c r="B5" s="24"/>
      <c r="C5" s="24"/>
    </row>
    <row r="6" spans="1:3" x14ac:dyDescent="0.25">
      <c r="A6" s="81" t="s">
        <v>265</v>
      </c>
      <c r="B6" s="81"/>
      <c r="C6" s="81"/>
    </row>
    <row r="7" spans="1:3" ht="15" customHeight="1" x14ac:dyDescent="0.25">
      <c r="A7" s="96" t="s">
        <v>439</v>
      </c>
      <c r="B7" s="82"/>
      <c r="C7" s="82"/>
    </row>
    <row r="8" spans="1:3" ht="15" customHeight="1" x14ac:dyDescent="0.25">
      <c r="C8" s="28"/>
    </row>
    <row r="9" spans="1:3" ht="49.15" customHeight="1" x14ac:dyDescent="0.25">
      <c r="A9" s="76" t="s">
        <v>266</v>
      </c>
      <c r="B9" s="75" t="s">
        <v>335</v>
      </c>
      <c r="C9" s="77" t="s">
        <v>267</v>
      </c>
    </row>
    <row r="10" spans="1:3" ht="24.6" customHeight="1" x14ac:dyDescent="0.25">
      <c r="A10" s="11">
        <v>31</v>
      </c>
      <c r="B10" s="29" t="s">
        <v>268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29" t="s">
        <v>269</v>
      </c>
      <c r="C11" s="12">
        <f t="shared" ref="C11" si="1">C12+C24+C53</f>
        <v>0</v>
      </c>
    </row>
    <row r="12" spans="1:3" ht="24.6" customHeight="1" x14ac:dyDescent="0.25">
      <c r="A12" s="11" t="s">
        <v>104</v>
      </c>
      <c r="B12" s="29" t="s">
        <v>214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105</v>
      </c>
      <c r="B13" s="33" t="s">
        <v>270</v>
      </c>
      <c r="C13" s="8"/>
    </row>
    <row r="14" spans="1:3" ht="24.6" customHeight="1" x14ac:dyDescent="0.25">
      <c r="A14" s="6" t="s">
        <v>106</v>
      </c>
      <c r="B14" s="33" t="s">
        <v>271</v>
      </c>
      <c r="C14" s="8"/>
    </row>
    <row r="15" spans="1:3" ht="24.6" customHeight="1" x14ac:dyDescent="0.25">
      <c r="A15" s="6" t="s">
        <v>107</v>
      </c>
      <c r="B15" s="33" t="s">
        <v>274</v>
      </c>
      <c r="C15" s="8"/>
    </row>
    <row r="16" spans="1:3" ht="24.6" customHeight="1" x14ac:dyDescent="0.25">
      <c r="A16" s="6" t="s">
        <v>108</v>
      </c>
      <c r="B16" s="33" t="s">
        <v>272</v>
      </c>
      <c r="C16" s="8"/>
    </row>
    <row r="17" spans="1:3" ht="24.6" customHeight="1" x14ac:dyDescent="0.25">
      <c r="A17" s="6" t="s">
        <v>109</v>
      </c>
      <c r="B17" s="33" t="s">
        <v>273</v>
      </c>
      <c r="C17" s="8"/>
    </row>
    <row r="18" spans="1:3" ht="24.6" customHeight="1" x14ac:dyDescent="0.25">
      <c r="A18" s="6" t="s">
        <v>110</v>
      </c>
      <c r="B18" s="33" t="s">
        <v>275</v>
      </c>
      <c r="C18" s="8"/>
    </row>
    <row r="19" spans="1:3" ht="24.6" customHeight="1" x14ac:dyDescent="0.25">
      <c r="A19" s="6" t="s">
        <v>111</v>
      </c>
      <c r="B19" s="33" t="s">
        <v>276</v>
      </c>
      <c r="C19" s="8"/>
    </row>
    <row r="20" spans="1:3" ht="24.6" customHeight="1" x14ac:dyDescent="0.25">
      <c r="A20" s="6" t="s">
        <v>112</v>
      </c>
      <c r="B20" s="33" t="s">
        <v>277</v>
      </c>
      <c r="C20" s="8"/>
    </row>
    <row r="21" spans="1:3" ht="24.6" customHeight="1" x14ac:dyDescent="0.25">
      <c r="A21" s="6" t="s">
        <v>113</v>
      </c>
      <c r="B21" s="33" t="s">
        <v>278</v>
      </c>
      <c r="C21" s="8"/>
    </row>
    <row r="22" spans="1:3" ht="24.6" customHeight="1" x14ac:dyDescent="0.25">
      <c r="A22" s="6" t="s">
        <v>114</v>
      </c>
      <c r="B22" s="33" t="s">
        <v>279</v>
      </c>
      <c r="C22" s="8"/>
    </row>
    <row r="23" spans="1:3" ht="24.6" customHeight="1" x14ac:dyDescent="0.25">
      <c r="A23" s="6" t="s">
        <v>115</v>
      </c>
      <c r="B23" s="33" t="s">
        <v>280</v>
      </c>
      <c r="C23" s="8"/>
    </row>
    <row r="24" spans="1:3" ht="24.6" customHeight="1" x14ac:dyDescent="0.25">
      <c r="A24" s="11" t="s">
        <v>116</v>
      </c>
      <c r="B24" s="29" t="s">
        <v>281</v>
      </c>
      <c r="C24" s="12">
        <f t="shared" ref="C24" si="3">C25+C32</f>
        <v>0</v>
      </c>
    </row>
    <row r="25" spans="1:3" ht="24.6" customHeight="1" x14ac:dyDescent="0.25">
      <c r="A25" s="11" t="s">
        <v>117</v>
      </c>
      <c r="B25" s="29" t="s">
        <v>282</v>
      </c>
      <c r="C25" s="12">
        <f t="shared" ref="C25" si="4">C26+C27+C28+C29+C30+C31</f>
        <v>0</v>
      </c>
    </row>
    <row r="26" spans="1:3" ht="24.6" customHeight="1" x14ac:dyDescent="0.25">
      <c r="A26" s="6" t="s">
        <v>76</v>
      </c>
      <c r="B26" s="33" t="s">
        <v>283</v>
      </c>
      <c r="C26" s="8"/>
    </row>
    <row r="27" spans="1:3" ht="24.6" customHeight="1" x14ac:dyDescent="0.25">
      <c r="A27" s="6" t="s">
        <v>77</v>
      </c>
      <c r="B27" s="33" t="s">
        <v>284</v>
      </c>
      <c r="C27" s="8"/>
    </row>
    <row r="28" spans="1:3" ht="24.6" customHeight="1" x14ac:dyDescent="0.25">
      <c r="A28" s="6" t="s">
        <v>78</v>
      </c>
      <c r="B28" s="33" t="s">
        <v>285</v>
      </c>
      <c r="C28" s="8"/>
    </row>
    <row r="29" spans="1:3" ht="24.6" customHeight="1" x14ac:dyDescent="0.25">
      <c r="A29" s="6" t="s">
        <v>79</v>
      </c>
      <c r="B29" s="33" t="s">
        <v>286</v>
      </c>
      <c r="C29" s="8"/>
    </row>
    <row r="30" spans="1:3" ht="24.6" customHeight="1" x14ac:dyDescent="0.25">
      <c r="A30" s="6" t="s">
        <v>80</v>
      </c>
      <c r="B30" s="33" t="s">
        <v>319</v>
      </c>
      <c r="C30" s="8"/>
    </row>
    <row r="31" spans="1:3" ht="24.6" customHeight="1" x14ac:dyDescent="0.25">
      <c r="A31" s="6" t="s">
        <v>81</v>
      </c>
      <c r="B31" s="33" t="s">
        <v>287</v>
      </c>
      <c r="C31" s="8"/>
    </row>
    <row r="32" spans="1:3" ht="24.6" customHeight="1" x14ac:dyDescent="0.25">
      <c r="A32" s="11" t="s">
        <v>118</v>
      </c>
      <c r="B32" s="29" t="s">
        <v>288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82</v>
      </c>
      <c r="B33" s="33" t="s">
        <v>289</v>
      </c>
      <c r="C33" s="8"/>
    </row>
    <row r="34" spans="1:3" ht="24.6" customHeight="1" x14ac:dyDescent="0.25">
      <c r="A34" s="6" t="s">
        <v>83</v>
      </c>
      <c r="B34" s="33" t="s">
        <v>290</v>
      </c>
      <c r="C34" s="8"/>
    </row>
    <row r="35" spans="1:3" ht="24.6" customHeight="1" x14ac:dyDescent="0.25">
      <c r="A35" s="6" t="s">
        <v>84</v>
      </c>
      <c r="B35" s="33" t="s">
        <v>291</v>
      </c>
      <c r="C35" s="8"/>
    </row>
    <row r="36" spans="1:3" ht="24.6" customHeight="1" x14ac:dyDescent="0.25">
      <c r="A36" s="6" t="s">
        <v>85</v>
      </c>
      <c r="B36" s="33" t="s">
        <v>292</v>
      </c>
      <c r="C36" s="8"/>
    </row>
    <row r="37" spans="1:3" ht="24.6" customHeight="1" x14ac:dyDescent="0.25">
      <c r="A37" s="6" t="s">
        <v>86</v>
      </c>
      <c r="B37" s="33" t="s">
        <v>293</v>
      </c>
      <c r="C37" s="8"/>
    </row>
    <row r="38" spans="1:3" ht="24.6" customHeight="1" x14ac:dyDescent="0.25">
      <c r="A38" s="6" t="s">
        <v>87</v>
      </c>
      <c r="B38" s="33" t="s">
        <v>320</v>
      </c>
      <c r="C38" s="8"/>
    </row>
    <row r="39" spans="1:3" ht="24.6" customHeight="1" x14ac:dyDescent="0.25">
      <c r="A39" s="6" t="s">
        <v>88</v>
      </c>
      <c r="B39" s="33" t="s">
        <v>294</v>
      </c>
      <c r="C39" s="8"/>
    </row>
    <row r="40" spans="1:3" ht="24.6" customHeight="1" x14ac:dyDescent="0.25">
      <c r="A40" s="6" t="s">
        <v>89</v>
      </c>
      <c r="B40" s="33" t="s">
        <v>295</v>
      </c>
      <c r="C40" s="8"/>
    </row>
    <row r="41" spans="1:3" ht="24.6" customHeight="1" x14ac:dyDescent="0.25">
      <c r="A41" s="6" t="s">
        <v>90</v>
      </c>
      <c r="B41" s="33" t="s">
        <v>296</v>
      </c>
      <c r="C41" s="8"/>
    </row>
    <row r="42" spans="1:3" ht="24.6" customHeight="1" x14ac:dyDescent="0.25">
      <c r="A42" s="6" t="s">
        <v>91</v>
      </c>
      <c r="B42" s="33" t="s">
        <v>297</v>
      </c>
      <c r="C42" s="8"/>
    </row>
    <row r="43" spans="1:3" ht="24.6" customHeight="1" x14ac:dyDescent="0.25">
      <c r="A43" s="6" t="s">
        <v>92</v>
      </c>
      <c r="B43" s="33" t="s">
        <v>298</v>
      </c>
      <c r="C43" s="8"/>
    </row>
    <row r="44" spans="1:3" ht="24.6" customHeight="1" x14ac:dyDescent="0.25">
      <c r="A44" s="6" t="s">
        <v>93</v>
      </c>
      <c r="B44" s="33" t="s">
        <v>299</v>
      </c>
      <c r="C44" s="8"/>
    </row>
    <row r="45" spans="1:3" ht="24.6" customHeight="1" x14ac:dyDescent="0.25">
      <c r="A45" s="6" t="s">
        <v>94</v>
      </c>
      <c r="B45" s="33" t="s">
        <v>300</v>
      </c>
      <c r="C45" s="8"/>
    </row>
    <row r="46" spans="1:3" ht="24.6" customHeight="1" x14ac:dyDescent="0.25">
      <c r="A46" s="6" t="s">
        <v>95</v>
      </c>
      <c r="B46" s="33" t="s">
        <v>301</v>
      </c>
      <c r="C46" s="8"/>
    </row>
    <row r="47" spans="1:3" ht="24.6" customHeight="1" x14ac:dyDescent="0.25">
      <c r="A47" s="6" t="s">
        <v>96</v>
      </c>
      <c r="B47" s="33" t="s">
        <v>302</v>
      </c>
      <c r="C47" s="8"/>
    </row>
    <row r="48" spans="1:3" ht="24.6" customHeight="1" x14ac:dyDescent="0.25">
      <c r="A48" s="6" t="s">
        <v>97</v>
      </c>
      <c r="B48" s="33" t="s">
        <v>303</v>
      </c>
      <c r="C48" s="8"/>
    </row>
    <row r="49" spans="1:3" ht="24.6" customHeight="1" x14ac:dyDescent="0.25">
      <c r="A49" s="6" t="s">
        <v>98</v>
      </c>
      <c r="B49" s="33" t="s">
        <v>304</v>
      </c>
      <c r="C49" s="8"/>
    </row>
    <row r="50" spans="1:3" ht="24.6" customHeight="1" x14ac:dyDescent="0.25">
      <c r="A50" s="6" t="s">
        <v>99</v>
      </c>
      <c r="B50" s="33" t="s">
        <v>321</v>
      </c>
      <c r="C50" s="8"/>
    </row>
    <row r="51" spans="1:3" ht="24.6" customHeight="1" x14ac:dyDescent="0.25">
      <c r="A51" s="6" t="s">
        <v>100</v>
      </c>
      <c r="B51" s="33" t="s">
        <v>305</v>
      </c>
      <c r="C51" s="8"/>
    </row>
    <row r="52" spans="1:3" ht="24.6" customHeight="1" x14ac:dyDescent="0.25">
      <c r="A52" s="6" t="s">
        <v>101</v>
      </c>
      <c r="B52" s="33" t="s">
        <v>306</v>
      </c>
      <c r="C52" s="8"/>
    </row>
    <row r="53" spans="1:3" ht="24.6" customHeight="1" x14ac:dyDescent="0.25">
      <c r="A53" s="11" t="s">
        <v>119</v>
      </c>
      <c r="B53" s="29" t="s">
        <v>307</v>
      </c>
      <c r="C53" s="12">
        <f t="shared" ref="C53" si="6">C54+C55</f>
        <v>0</v>
      </c>
    </row>
    <row r="54" spans="1:3" ht="24.6" customHeight="1" x14ac:dyDescent="0.25">
      <c r="A54" s="6" t="s">
        <v>120</v>
      </c>
      <c r="B54" s="33" t="s">
        <v>308</v>
      </c>
      <c r="C54" s="8"/>
    </row>
    <row r="55" spans="1:3" ht="24.6" customHeight="1" x14ac:dyDescent="0.25">
      <c r="A55" s="11" t="s">
        <v>121</v>
      </c>
      <c r="B55" s="29" t="s">
        <v>312</v>
      </c>
      <c r="C55" s="12">
        <f t="shared" ref="C55" si="7">C56+C57</f>
        <v>0</v>
      </c>
    </row>
    <row r="56" spans="1:3" ht="24.6" customHeight="1" x14ac:dyDescent="0.25">
      <c r="A56" s="6" t="s">
        <v>102</v>
      </c>
      <c r="B56" s="33" t="s">
        <v>309</v>
      </c>
      <c r="C56" s="8"/>
    </row>
    <row r="57" spans="1:3" ht="24.6" customHeight="1" x14ac:dyDescent="0.25">
      <c r="A57" s="6" t="s">
        <v>103</v>
      </c>
      <c r="B57" s="33" t="s">
        <v>310</v>
      </c>
      <c r="C57" s="8"/>
    </row>
    <row r="58" spans="1:3" ht="24.6" customHeight="1" x14ac:dyDescent="0.25">
      <c r="A58" s="11">
        <v>31.2</v>
      </c>
      <c r="B58" s="29" t="s">
        <v>311</v>
      </c>
      <c r="C58" s="12">
        <f t="shared" ref="C58" si="8">C59+C60</f>
        <v>0</v>
      </c>
    </row>
    <row r="59" spans="1:3" ht="24.6" customHeight="1" x14ac:dyDescent="0.25">
      <c r="A59" s="6" t="s">
        <v>122</v>
      </c>
      <c r="B59" s="33" t="s">
        <v>313</v>
      </c>
      <c r="C59" s="8"/>
    </row>
    <row r="60" spans="1:3" ht="24.6" customHeight="1" x14ac:dyDescent="0.25">
      <c r="A60" s="11" t="s">
        <v>123</v>
      </c>
      <c r="B60" s="29" t="s">
        <v>314</v>
      </c>
      <c r="C60" s="12">
        <f t="shared" ref="C60" si="9">C61+C62+C63+C64</f>
        <v>0</v>
      </c>
    </row>
    <row r="61" spans="1:3" ht="24.6" customHeight="1" x14ac:dyDescent="0.25">
      <c r="A61" s="6" t="s">
        <v>124</v>
      </c>
      <c r="B61" s="33" t="s">
        <v>315</v>
      </c>
      <c r="C61" s="8"/>
    </row>
    <row r="62" spans="1:3" ht="24.6" customHeight="1" x14ac:dyDescent="0.25">
      <c r="A62" s="6" t="s">
        <v>125</v>
      </c>
      <c r="B62" s="33" t="s">
        <v>316</v>
      </c>
      <c r="C62" s="8"/>
    </row>
    <row r="63" spans="1:3" ht="24.6" customHeight="1" x14ac:dyDescent="0.25">
      <c r="A63" s="6" t="s">
        <v>126</v>
      </c>
      <c r="B63" s="33" t="s">
        <v>317</v>
      </c>
      <c r="C63" s="8"/>
    </row>
    <row r="64" spans="1:3" ht="24.6" customHeight="1" x14ac:dyDescent="0.25">
      <c r="A64" s="6" t="s">
        <v>127</v>
      </c>
      <c r="B64" s="33" t="s">
        <v>318</v>
      </c>
      <c r="C64" s="8"/>
    </row>
    <row r="65" spans="1:3" ht="24.6" customHeight="1" x14ac:dyDescent="0.25">
      <c r="A65" s="6">
        <v>31.3</v>
      </c>
      <c r="B65" s="33" t="s">
        <v>258</v>
      </c>
      <c r="C65" s="8"/>
    </row>
    <row r="66" spans="1:3" ht="24.6" customHeight="1" x14ac:dyDescent="0.25">
      <c r="A66" s="11">
        <v>31.4</v>
      </c>
      <c r="B66" s="29" t="s">
        <v>322</v>
      </c>
      <c r="C66" s="12">
        <f t="shared" ref="C66" si="10">C67+C68+C69+C72</f>
        <v>0</v>
      </c>
    </row>
    <row r="67" spans="1:3" ht="24.6" customHeight="1" x14ac:dyDescent="0.25">
      <c r="A67" s="6" t="s">
        <v>128</v>
      </c>
      <c r="B67" s="33" t="s">
        <v>323</v>
      </c>
      <c r="C67" s="8"/>
    </row>
    <row r="68" spans="1:3" ht="24.6" customHeight="1" x14ac:dyDescent="0.25">
      <c r="A68" s="6" t="s">
        <v>129</v>
      </c>
      <c r="B68" s="33" t="s">
        <v>324</v>
      </c>
      <c r="C68" s="8"/>
    </row>
    <row r="69" spans="1:3" ht="24.6" customHeight="1" x14ac:dyDescent="0.25">
      <c r="A69" s="11" t="s">
        <v>130</v>
      </c>
      <c r="B69" s="29" t="s">
        <v>325</v>
      </c>
      <c r="C69" s="12">
        <f t="shared" ref="C69" si="11">C70+C71</f>
        <v>0</v>
      </c>
    </row>
    <row r="70" spans="1:3" ht="24.6" customHeight="1" x14ac:dyDescent="0.25">
      <c r="A70" s="6" t="s">
        <v>131</v>
      </c>
      <c r="B70" s="33" t="s">
        <v>326</v>
      </c>
      <c r="C70" s="8"/>
    </row>
    <row r="71" spans="1:3" ht="24.6" customHeight="1" x14ac:dyDescent="0.25">
      <c r="A71" s="6" t="s">
        <v>132</v>
      </c>
      <c r="B71" s="33" t="s">
        <v>325</v>
      </c>
      <c r="C71" s="8"/>
    </row>
    <row r="72" spans="1:3" ht="24.6" customHeight="1" x14ac:dyDescent="0.25">
      <c r="A72" s="13" t="s">
        <v>133</v>
      </c>
      <c r="B72" s="34" t="s">
        <v>327</v>
      </c>
      <c r="C72" s="15"/>
    </row>
    <row r="78" spans="1:3" x14ac:dyDescent="0.25">
      <c r="A78" s="83" t="s">
        <v>328</v>
      </c>
      <c r="B78" s="84"/>
    </row>
  </sheetData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topLeftCell="A31" zoomScale="110" zoomScaleSheetLayoutView="110" workbookViewId="0">
      <selection activeCell="B9" sqref="B9"/>
    </sheetView>
  </sheetViews>
  <sheetFormatPr defaultColWidth="8.875" defaultRowHeight="15" x14ac:dyDescent="0.25"/>
  <cols>
    <col min="1" max="1" width="19.125" style="3" customWidth="1"/>
    <col min="2" max="2" width="55.625" style="4" customWidth="1"/>
    <col min="3" max="3" width="25.875" style="4" customWidth="1"/>
    <col min="4" max="16384" width="8.875" style="4"/>
  </cols>
  <sheetData>
    <row r="1" spans="1:3" x14ac:dyDescent="0.25">
      <c r="C1" s="21" t="s">
        <v>330</v>
      </c>
    </row>
    <row r="2" spans="1:3" x14ac:dyDescent="0.25">
      <c r="C2" s="28" t="s">
        <v>264</v>
      </c>
    </row>
    <row r="3" spans="1:3" x14ac:dyDescent="0.25">
      <c r="C3" s="28"/>
    </row>
    <row r="4" spans="1:3" ht="32.450000000000003" customHeight="1" x14ac:dyDescent="0.25">
      <c r="A4" s="97" t="s">
        <v>333</v>
      </c>
      <c r="B4" s="80"/>
      <c r="C4" s="80"/>
    </row>
    <row r="5" spans="1:3" x14ac:dyDescent="0.25">
      <c r="B5" s="24"/>
      <c r="C5" s="24"/>
    </row>
    <row r="6" spans="1:3" x14ac:dyDescent="0.25">
      <c r="A6" s="81" t="s">
        <v>329</v>
      </c>
      <c r="B6" s="81"/>
      <c r="C6" s="81"/>
    </row>
    <row r="7" spans="1:3" ht="15" customHeight="1" x14ac:dyDescent="0.25">
      <c r="A7" s="96" t="s">
        <v>439</v>
      </c>
      <c r="B7" s="82"/>
      <c r="C7" s="82"/>
    </row>
    <row r="8" spans="1:3" x14ac:dyDescent="0.25">
      <c r="C8" s="28"/>
    </row>
    <row r="9" spans="1:3" ht="49.15" customHeight="1" x14ac:dyDescent="0.25">
      <c r="A9" s="76" t="s">
        <v>266</v>
      </c>
      <c r="B9" s="10" t="s">
        <v>336</v>
      </c>
      <c r="C9" s="77" t="s">
        <v>267</v>
      </c>
    </row>
    <row r="10" spans="1:3" ht="22.9" customHeight="1" x14ac:dyDescent="0.25">
      <c r="A10" s="11">
        <v>32</v>
      </c>
      <c r="B10" s="27" t="s">
        <v>344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7" t="s">
        <v>337</v>
      </c>
      <c r="C11" s="12">
        <f t="shared" ref="C11" si="1">C12+C13+C14+C15+C16+C17+C18</f>
        <v>0</v>
      </c>
    </row>
    <row r="12" spans="1:3" ht="22.9" customHeight="1" x14ac:dyDescent="0.25">
      <c r="A12" s="6" t="s">
        <v>134</v>
      </c>
      <c r="B12" s="7" t="s">
        <v>345</v>
      </c>
      <c r="C12" s="9"/>
    </row>
    <row r="13" spans="1:3" ht="22.9" customHeight="1" x14ac:dyDescent="0.25">
      <c r="A13" s="6" t="s">
        <v>135</v>
      </c>
      <c r="B13" s="7" t="s">
        <v>346</v>
      </c>
      <c r="C13" s="9"/>
    </row>
    <row r="14" spans="1:3" ht="22.9" customHeight="1" x14ac:dyDescent="0.25">
      <c r="A14" s="6" t="s">
        <v>136</v>
      </c>
      <c r="B14" s="7" t="s">
        <v>347</v>
      </c>
      <c r="C14" s="9"/>
    </row>
    <row r="15" spans="1:3" ht="22.9" customHeight="1" x14ac:dyDescent="0.25">
      <c r="A15" s="6" t="s">
        <v>137</v>
      </c>
      <c r="B15" s="7" t="s">
        <v>348</v>
      </c>
      <c r="C15" s="9"/>
    </row>
    <row r="16" spans="1:3" ht="22.9" customHeight="1" x14ac:dyDescent="0.25">
      <c r="A16" s="6" t="s">
        <v>138</v>
      </c>
      <c r="B16" s="7" t="s">
        <v>349</v>
      </c>
      <c r="C16" s="9"/>
    </row>
    <row r="17" spans="1:3" ht="22.9" customHeight="1" x14ac:dyDescent="0.25">
      <c r="A17" s="6" t="s">
        <v>139</v>
      </c>
      <c r="B17" s="7" t="s">
        <v>350</v>
      </c>
      <c r="C17" s="9"/>
    </row>
    <row r="18" spans="1:3" ht="22.9" customHeight="1" x14ac:dyDescent="0.25">
      <c r="A18" s="6" t="s">
        <v>140</v>
      </c>
      <c r="B18" s="7" t="s">
        <v>351</v>
      </c>
      <c r="C18" s="9"/>
    </row>
    <row r="19" spans="1:3" ht="22.9" customHeight="1" x14ac:dyDescent="0.25">
      <c r="A19" s="11">
        <v>32.200000000000003</v>
      </c>
      <c r="B19" s="27" t="s">
        <v>338</v>
      </c>
      <c r="C19" s="12">
        <f t="shared" ref="C19" si="2">C20+C21+C22+C23+C24+C25+C26</f>
        <v>0</v>
      </c>
    </row>
    <row r="20" spans="1:3" ht="22.9" customHeight="1" x14ac:dyDescent="0.25">
      <c r="A20" s="6" t="s">
        <v>141</v>
      </c>
      <c r="B20" s="7" t="s">
        <v>345</v>
      </c>
      <c r="C20" s="9"/>
    </row>
    <row r="21" spans="1:3" ht="22.9" customHeight="1" x14ac:dyDescent="0.25">
      <c r="A21" s="6" t="s">
        <v>142</v>
      </c>
      <c r="B21" s="7" t="s">
        <v>346</v>
      </c>
      <c r="C21" s="9"/>
    </row>
    <row r="22" spans="1:3" ht="22.9" customHeight="1" x14ac:dyDescent="0.25">
      <c r="A22" s="6" t="s">
        <v>143</v>
      </c>
      <c r="B22" s="7" t="s">
        <v>347</v>
      </c>
      <c r="C22" s="9"/>
    </row>
    <row r="23" spans="1:3" ht="22.9" customHeight="1" x14ac:dyDescent="0.25">
      <c r="A23" s="6" t="s">
        <v>144</v>
      </c>
      <c r="B23" s="7" t="s">
        <v>348</v>
      </c>
      <c r="C23" s="9"/>
    </row>
    <row r="24" spans="1:3" ht="22.9" customHeight="1" x14ac:dyDescent="0.25">
      <c r="A24" s="6" t="s">
        <v>145</v>
      </c>
      <c r="B24" s="7" t="s">
        <v>349</v>
      </c>
      <c r="C24" s="9"/>
    </row>
    <row r="25" spans="1:3" ht="22.9" customHeight="1" x14ac:dyDescent="0.25">
      <c r="A25" s="6" t="s">
        <v>146</v>
      </c>
      <c r="B25" s="7" t="s">
        <v>350</v>
      </c>
      <c r="C25" s="9"/>
    </row>
    <row r="26" spans="1:3" ht="22.9" customHeight="1" x14ac:dyDescent="0.25">
      <c r="A26" s="6" t="s">
        <v>147</v>
      </c>
      <c r="B26" s="7" t="s">
        <v>351</v>
      </c>
      <c r="C26" s="9"/>
    </row>
    <row r="27" spans="1:3" ht="22.9" customHeight="1" x14ac:dyDescent="0.25">
      <c r="A27" s="13">
        <v>32.299999999999997</v>
      </c>
      <c r="B27" s="14" t="s">
        <v>352</v>
      </c>
      <c r="C27" s="30"/>
    </row>
    <row r="32" spans="1:3" x14ac:dyDescent="0.25">
      <c r="A32" s="85" t="s">
        <v>328</v>
      </c>
      <c r="B32" s="85"/>
    </row>
  </sheetData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zoomScale="110" zoomScaleSheetLayoutView="110" workbookViewId="0">
      <selection activeCell="B9" sqref="B9"/>
    </sheetView>
  </sheetViews>
  <sheetFormatPr defaultColWidth="8.875" defaultRowHeight="15" x14ac:dyDescent="0.25"/>
  <cols>
    <col min="1" max="1" width="16.75" style="3" customWidth="1"/>
    <col min="2" max="2" width="51.875" style="4" customWidth="1"/>
    <col min="3" max="3" width="24.875" style="4" customWidth="1"/>
    <col min="4" max="4" width="21.875" style="4" customWidth="1"/>
    <col min="5" max="16384" width="8.875" style="4"/>
  </cols>
  <sheetData>
    <row r="1" spans="1:3" x14ac:dyDescent="0.25">
      <c r="C1" s="21" t="s">
        <v>331</v>
      </c>
    </row>
    <row r="2" spans="1:3" x14ac:dyDescent="0.25">
      <c r="C2" s="28" t="s">
        <v>332</v>
      </c>
    </row>
    <row r="3" spans="1:3" x14ac:dyDescent="0.25">
      <c r="C3" s="28"/>
    </row>
    <row r="4" spans="1:3" ht="28.15" customHeight="1" x14ac:dyDescent="0.25">
      <c r="A4" s="97" t="s">
        <v>339</v>
      </c>
      <c r="B4" s="80"/>
      <c r="C4" s="80"/>
    </row>
    <row r="5" spans="1:3" x14ac:dyDescent="0.25">
      <c r="B5" s="24"/>
      <c r="C5" s="24"/>
    </row>
    <row r="6" spans="1:3" x14ac:dyDescent="0.25">
      <c r="A6" s="97" t="s">
        <v>353</v>
      </c>
      <c r="B6" s="80"/>
      <c r="C6" s="80"/>
    </row>
    <row r="7" spans="1:3" ht="15" customHeight="1" x14ac:dyDescent="0.25">
      <c r="A7" s="96" t="s">
        <v>439</v>
      </c>
      <c r="B7" s="82"/>
      <c r="C7" s="82"/>
    </row>
    <row r="8" spans="1:3" x14ac:dyDescent="0.25">
      <c r="C8" s="28"/>
    </row>
    <row r="9" spans="1:3" x14ac:dyDescent="0.25">
      <c r="C9" s="28"/>
    </row>
    <row r="10" spans="1:3" ht="25.5" x14ac:dyDescent="0.25">
      <c r="A10" s="76" t="s">
        <v>341</v>
      </c>
      <c r="B10" s="10" t="s">
        <v>342</v>
      </c>
      <c r="C10" s="35" t="s">
        <v>343</v>
      </c>
    </row>
    <row r="11" spans="1:3" ht="22.9" customHeight="1" x14ac:dyDescent="0.25">
      <c r="A11" s="11">
        <v>33</v>
      </c>
      <c r="B11" s="27" t="s">
        <v>340</v>
      </c>
      <c r="C11" s="12">
        <f t="shared" ref="C11" si="0">C12+C20</f>
        <v>0</v>
      </c>
    </row>
    <row r="12" spans="1:3" ht="22.9" customHeight="1" x14ac:dyDescent="0.25">
      <c r="A12" s="11">
        <v>33.1</v>
      </c>
      <c r="B12" s="27" t="s">
        <v>337</v>
      </c>
      <c r="C12" s="12">
        <f t="shared" ref="C12" si="1">C13+C14+C15+C16+C17+C18+C19</f>
        <v>0</v>
      </c>
    </row>
    <row r="13" spans="1:3" ht="22.9" customHeight="1" x14ac:dyDescent="0.25">
      <c r="A13" s="6" t="s">
        <v>148</v>
      </c>
      <c r="B13" s="7" t="s">
        <v>345</v>
      </c>
      <c r="C13" s="31"/>
    </row>
    <row r="14" spans="1:3" ht="22.9" customHeight="1" x14ac:dyDescent="0.25">
      <c r="A14" s="6" t="s">
        <v>149</v>
      </c>
      <c r="B14" s="7" t="s">
        <v>346</v>
      </c>
      <c r="C14" s="31"/>
    </row>
    <row r="15" spans="1:3" ht="22.9" customHeight="1" x14ac:dyDescent="0.25">
      <c r="A15" s="6" t="s">
        <v>150</v>
      </c>
      <c r="B15" s="7" t="s">
        <v>347</v>
      </c>
      <c r="C15" s="31"/>
    </row>
    <row r="16" spans="1:3" ht="22.9" customHeight="1" x14ac:dyDescent="0.25">
      <c r="A16" s="6" t="s">
        <v>151</v>
      </c>
      <c r="B16" s="7" t="s">
        <v>354</v>
      </c>
      <c r="C16" s="31"/>
    </row>
    <row r="17" spans="1:3" ht="22.9" customHeight="1" x14ac:dyDescent="0.25">
      <c r="A17" s="6" t="s">
        <v>152</v>
      </c>
      <c r="B17" s="7" t="s">
        <v>349</v>
      </c>
      <c r="C17" s="31"/>
    </row>
    <row r="18" spans="1:3" ht="22.9" customHeight="1" x14ac:dyDescent="0.25">
      <c r="A18" s="6" t="s">
        <v>153</v>
      </c>
      <c r="B18" s="7" t="s">
        <v>350</v>
      </c>
      <c r="C18" s="31"/>
    </row>
    <row r="19" spans="1:3" ht="22.9" customHeight="1" x14ac:dyDescent="0.25">
      <c r="A19" s="6" t="s">
        <v>154</v>
      </c>
      <c r="B19" s="7" t="s">
        <v>351</v>
      </c>
      <c r="C19" s="31"/>
    </row>
    <row r="20" spans="1:3" ht="22.9" customHeight="1" x14ac:dyDescent="0.25">
      <c r="A20" s="11">
        <v>33.200000000000003</v>
      </c>
      <c r="B20" s="27" t="s">
        <v>338</v>
      </c>
      <c r="C20" s="12">
        <f t="shared" ref="C20" si="2">C21+C22+C23</f>
        <v>0</v>
      </c>
    </row>
    <row r="21" spans="1:3" ht="22.9" customHeight="1" x14ac:dyDescent="0.25">
      <c r="A21" s="6" t="s">
        <v>155</v>
      </c>
      <c r="B21" s="7" t="s">
        <v>345</v>
      </c>
      <c r="C21" s="31"/>
    </row>
    <row r="22" spans="1:3" ht="22.9" customHeight="1" x14ac:dyDescent="0.25">
      <c r="A22" s="6" t="s">
        <v>156</v>
      </c>
      <c r="B22" s="7" t="s">
        <v>346</v>
      </c>
      <c r="C22" s="31"/>
    </row>
    <row r="23" spans="1:3" ht="22.9" customHeight="1" x14ac:dyDescent="0.25">
      <c r="A23" s="13" t="s">
        <v>157</v>
      </c>
      <c r="B23" s="14" t="s">
        <v>347</v>
      </c>
      <c r="C23" s="32"/>
    </row>
    <row r="27" spans="1:3" x14ac:dyDescent="0.25">
      <c r="A27" s="85" t="s">
        <v>328</v>
      </c>
      <c r="B27" s="85"/>
    </row>
  </sheetData>
  <autoFilter ref="A10:G23"/>
  <mergeCells count="4">
    <mergeCell ref="A27:B27"/>
    <mergeCell ref="A4:C4"/>
    <mergeCell ref="A6:C6"/>
    <mergeCell ref="A7:C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view="pageBreakPreview" topLeftCell="A166" zoomScale="160" zoomScaleSheetLayoutView="160" workbookViewId="0">
      <selection activeCell="A218" sqref="A218"/>
    </sheetView>
  </sheetViews>
  <sheetFormatPr defaultRowHeight="12.75" x14ac:dyDescent="0.25"/>
  <cols>
    <col min="1" max="1" width="75.625" style="36" customWidth="1"/>
    <col min="2" max="2" width="27.625" style="36" customWidth="1"/>
    <col min="3" max="254" width="8.875" style="36"/>
    <col min="255" max="255" width="46.75" style="36" customWidth="1"/>
    <col min="256" max="256" width="16" style="36" customWidth="1"/>
    <col min="257" max="257" width="18.25" style="36" customWidth="1"/>
    <col min="258" max="258" width="15.625" style="36" customWidth="1"/>
    <col min="259" max="510" width="8.875" style="36"/>
    <col min="511" max="511" width="46.75" style="36" customWidth="1"/>
    <col min="512" max="512" width="16" style="36" customWidth="1"/>
    <col min="513" max="513" width="18.25" style="36" customWidth="1"/>
    <col min="514" max="514" width="15.625" style="36" customWidth="1"/>
    <col min="515" max="766" width="8.875" style="36"/>
    <col min="767" max="767" width="46.75" style="36" customWidth="1"/>
    <col min="768" max="768" width="16" style="36" customWidth="1"/>
    <col min="769" max="769" width="18.25" style="36" customWidth="1"/>
    <col min="770" max="770" width="15.625" style="36" customWidth="1"/>
    <col min="771" max="1022" width="8.875" style="36"/>
    <col min="1023" max="1023" width="46.75" style="36" customWidth="1"/>
    <col min="1024" max="1024" width="16" style="36" customWidth="1"/>
    <col min="1025" max="1025" width="18.25" style="36" customWidth="1"/>
    <col min="1026" max="1026" width="15.625" style="36" customWidth="1"/>
    <col min="1027" max="1278" width="8.875" style="36"/>
    <col min="1279" max="1279" width="46.75" style="36" customWidth="1"/>
    <col min="1280" max="1280" width="16" style="36" customWidth="1"/>
    <col min="1281" max="1281" width="18.25" style="36" customWidth="1"/>
    <col min="1282" max="1282" width="15.625" style="36" customWidth="1"/>
    <col min="1283" max="1534" width="8.875" style="36"/>
    <col min="1535" max="1535" width="46.75" style="36" customWidth="1"/>
    <col min="1536" max="1536" width="16" style="36" customWidth="1"/>
    <col min="1537" max="1537" width="18.25" style="36" customWidth="1"/>
    <col min="1538" max="1538" width="15.625" style="36" customWidth="1"/>
    <col min="1539" max="1790" width="8.875" style="36"/>
    <col min="1791" max="1791" width="46.75" style="36" customWidth="1"/>
    <col min="1792" max="1792" width="16" style="36" customWidth="1"/>
    <col min="1793" max="1793" width="18.25" style="36" customWidth="1"/>
    <col min="1794" max="1794" width="15.625" style="36" customWidth="1"/>
    <col min="1795" max="2046" width="8.875" style="36"/>
    <col min="2047" max="2047" width="46.75" style="36" customWidth="1"/>
    <col min="2048" max="2048" width="16" style="36" customWidth="1"/>
    <col min="2049" max="2049" width="18.25" style="36" customWidth="1"/>
    <col min="2050" max="2050" width="15.625" style="36" customWidth="1"/>
    <col min="2051" max="2302" width="8.875" style="36"/>
    <col min="2303" max="2303" width="46.75" style="36" customWidth="1"/>
    <col min="2304" max="2304" width="16" style="36" customWidth="1"/>
    <col min="2305" max="2305" width="18.25" style="36" customWidth="1"/>
    <col min="2306" max="2306" width="15.625" style="36" customWidth="1"/>
    <col min="2307" max="2558" width="8.875" style="36"/>
    <col min="2559" max="2559" width="46.75" style="36" customWidth="1"/>
    <col min="2560" max="2560" width="16" style="36" customWidth="1"/>
    <col min="2561" max="2561" width="18.25" style="36" customWidth="1"/>
    <col min="2562" max="2562" width="15.625" style="36" customWidth="1"/>
    <col min="2563" max="2814" width="8.875" style="36"/>
    <col min="2815" max="2815" width="46.75" style="36" customWidth="1"/>
    <col min="2816" max="2816" width="16" style="36" customWidth="1"/>
    <col min="2817" max="2817" width="18.25" style="36" customWidth="1"/>
    <col min="2818" max="2818" width="15.625" style="36" customWidth="1"/>
    <col min="2819" max="3070" width="8.875" style="36"/>
    <col min="3071" max="3071" width="46.75" style="36" customWidth="1"/>
    <col min="3072" max="3072" width="16" style="36" customWidth="1"/>
    <col min="3073" max="3073" width="18.25" style="36" customWidth="1"/>
    <col min="3074" max="3074" width="15.625" style="36" customWidth="1"/>
    <col min="3075" max="3326" width="8.875" style="36"/>
    <col min="3327" max="3327" width="46.75" style="36" customWidth="1"/>
    <col min="3328" max="3328" width="16" style="36" customWidth="1"/>
    <col min="3329" max="3329" width="18.25" style="36" customWidth="1"/>
    <col min="3330" max="3330" width="15.625" style="36" customWidth="1"/>
    <col min="3331" max="3582" width="8.875" style="36"/>
    <col min="3583" max="3583" width="46.75" style="36" customWidth="1"/>
    <col min="3584" max="3584" width="16" style="36" customWidth="1"/>
    <col min="3585" max="3585" width="18.25" style="36" customWidth="1"/>
    <col min="3586" max="3586" width="15.625" style="36" customWidth="1"/>
    <col min="3587" max="3838" width="8.875" style="36"/>
    <col min="3839" max="3839" width="46.75" style="36" customWidth="1"/>
    <col min="3840" max="3840" width="16" style="36" customWidth="1"/>
    <col min="3841" max="3841" width="18.25" style="36" customWidth="1"/>
    <col min="3842" max="3842" width="15.625" style="36" customWidth="1"/>
    <col min="3843" max="4094" width="8.875" style="36"/>
    <col min="4095" max="4095" width="46.75" style="36" customWidth="1"/>
    <col min="4096" max="4096" width="16" style="36" customWidth="1"/>
    <col min="4097" max="4097" width="18.25" style="36" customWidth="1"/>
    <col min="4098" max="4098" width="15.625" style="36" customWidth="1"/>
    <col min="4099" max="4350" width="8.875" style="36"/>
    <col min="4351" max="4351" width="46.75" style="36" customWidth="1"/>
    <col min="4352" max="4352" width="16" style="36" customWidth="1"/>
    <col min="4353" max="4353" width="18.25" style="36" customWidth="1"/>
    <col min="4354" max="4354" width="15.625" style="36" customWidth="1"/>
    <col min="4355" max="4606" width="8.875" style="36"/>
    <col min="4607" max="4607" width="46.75" style="36" customWidth="1"/>
    <col min="4608" max="4608" width="16" style="36" customWidth="1"/>
    <col min="4609" max="4609" width="18.25" style="36" customWidth="1"/>
    <col min="4610" max="4610" width="15.625" style="36" customWidth="1"/>
    <col min="4611" max="4862" width="8.875" style="36"/>
    <col min="4863" max="4863" width="46.75" style="36" customWidth="1"/>
    <col min="4864" max="4864" width="16" style="36" customWidth="1"/>
    <col min="4865" max="4865" width="18.25" style="36" customWidth="1"/>
    <col min="4866" max="4866" width="15.625" style="36" customWidth="1"/>
    <col min="4867" max="5118" width="8.875" style="36"/>
    <col min="5119" max="5119" width="46.75" style="36" customWidth="1"/>
    <col min="5120" max="5120" width="16" style="36" customWidth="1"/>
    <col min="5121" max="5121" width="18.25" style="36" customWidth="1"/>
    <col min="5122" max="5122" width="15.625" style="36" customWidth="1"/>
    <col min="5123" max="5374" width="8.875" style="36"/>
    <col min="5375" max="5375" width="46.75" style="36" customWidth="1"/>
    <col min="5376" max="5376" width="16" style="36" customWidth="1"/>
    <col min="5377" max="5377" width="18.25" style="36" customWidth="1"/>
    <col min="5378" max="5378" width="15.625" style="36" customWidth="1"/>
    <col min="5379" max="5630" width="8.875" style="36"/>
    <col min="5631" max="5631" width="46.75" style="36" customWidth="1"/>
    <col min="5632" max="5632" width="16" style="36" customWidth="1"/>
    <col min="5633" max="5633" width="18.25" style="36" customWidth="1"/>
    <col min="5634" max="5634" width="15.625" style="36" customWidth="1"/>
    <col min="5635" max="5886" width="8.875" style="36"/>
    <col min="5887" max="5887" width="46.75" style="36" customWidth="1"/>
    <col min="5888" max="5888" width="16" style="36" customWidth="1"/>
    <col min="5889" max="5889" width="18.25" style="36" customWidth="1"/>
    <col min="5890" max="5890" width="15.625" style="36" customWidth="1"/>
    <col min="5891" max="6142" width="8.875" style="36"/>
    <col min="6143" max="6143" width="46.75" style="36" customWidth="1"/>
    <col min="6144" max="6144" width="16" style="36" customWidth="1"/>
    <col min="6145" max="6145" width="18.25" style="36" customWidth="1"/>
    <col min="6146" max="6146" width="15.625" style="36" customWidth="1"/>
    <col min="6147" max="6398" width="8.875" style="36"/>
    <col min="6399" max="6399" width="46.75" style="36" customWidth="1"/>
    <col min="6400" max="6400" width="16" style="36" customWidth="1"/>
    <col min="6401" max="6401" width="18.25" style="36" customWidth="1"/>
    <col min="6402" max="6402" width="15.625" style="36" customWidth="1"/>
    <col min="6403" max="6654" width="8.875" style="36"/>
    <col min="6655" max="6655" width="46.75" style="36" customWidth="1"/>
    <col min="6656" max="6656" width="16" style="36" customWidth="1"/>
    <col min="6657" max="6657" width="18.25" style="36" customWidth="1"/>
    <col min="6658" max="6658" width="15.625" style="36" customWidth="1"/>
    <col min="6659" max="6910" width="8.875" style="36"/>
    <col min="6911" max="6911" width="46.75" style="36" customWidth="1"/>
    <col min="6912" max="6912" width="16" style="36" customWidth="1"/>
    <col min="6913" max="6913" width="18.25" style="36" customWidth="1"/>
    <col min="6914" max="6914" width="15.625" style="36" customWidth="1"/>
    <col min="6915" max="7166" width="8.875" style="36"/>
    <col min="7167" max="7167" width="46.75" style="36" customWidth="1"/>
    <col min="7168" max="7168" width="16" style="36" customWidth="1"/>
    <col min="7169" max="7169" width="18.25" style="36" customWidth="1"/>
    <col min="7170" max="7170" width="15.625" style="36" customWidth="1"/>
    <col min="7171" max="7422" width="8.875" style="36"/>
    <col min="7423" max="7423" width="46.75" style="36" customWidth="1"/>
    <col min="7424" max="7424" width="16" style="36" customWidth="1"/>
    <col min="7425" max="7425" width="18.25" style="36" customWidth="1"/>
    <col min="7426" max="7426" width="15.625" style="36" customWidth="1"/>
    <col min="7427" max="7678" width="8.875" style="36"/>
    <col min="7679" max="7679" width="46.75" style="36" customWidth="1"/>
    <col min="7680" max="7680" width="16" style="36" customWidth="1"/>
    <col min="7681" max="7681" width="18.25" style="36" customWidth="1"/>
    <col min="7682" max="7682" width="15.625" style="36" customWidth="1"/>
    <col min="7683" max="7934" width="8.875" style="36"/>
    <col min="7935" max="7935" width="46.75" style="36" customWidth="1"/>
    <col min="7936" max="7936" width="16" style="36" customWidth="1"/>
    <col min="7937" max="7937" width="18.25" style="36" customWidth="1"/>
    <col min="7938" max="7938" width="15.625" style="36" customWidth="1"/>
    <col min="7939" max="8190" width="8.875" style="36"/>
    <col min="8191" max="8191" width="46.75" style="36" customWidth="1"/>
    <col min="8192" max="8192" width="16" style="36" customWidth="1"/>
    <col min="8193" max="8193" width="18.25" style="36" customWidth="1"/>
    <col min="8194" max="8194" width="15.625" style="36" customWidth="1"/>
    <col min="8195" max="8446" width="8.875" style="36"/>
    <col min="8447" max="8447" width="46.75" style="36" customWidth="1"/>
    <col min="8448" max="8448" width="16" style="36" customWidth="1"/>
    <col min="8449" max="8449" width="18.25" style="36" customWidth="1"/>
    <col min="8450" max="8450" width="15.625" style="36" customWidth="1"/>
    <col min="8451" max="8702" width="8.875" style="36"/>
    <col min="8703" max="8703" width="46.75" style="36" customWidth="1"/>
    <col min="8704" max="8704" width="16" style="36" customWidth="1"/>
    <col min="8705" max="8705" width="18.25" style="36" customWidth="1"/>
    <col min="8706" max="8706" width="15.625" style="36" customWidth="1"/>
    <col min="8707" max="8958" width="8.875" style="36"/>
    <col min="8959" max="8959" width="46.75" style="36" customWidth="1"/>
    <col min="8960" max="8960" width="16" style="36" customWidth="1"/>
    <col min="8961" max="8961" width="18.25" style="36" customWidth="1"/>
    <col min="8962" max="8962" width="15.625" style="36" customWidth="1"/>
    <col min="8963" max="9214" width="8.875" style="36"/>
    <col min="9215" max="9215" width="46.75" style="36" customWidth="1"/>
    <col min="9216" max="9216" width="16" style="36" customWidth="1"/>
    <col min="9217" max="9217" width="18.25" style="36" customWidth="1"/>
    <col min="9218" max="9218" width="15.625" style="36" customWidth="1"/>
    <col min="9219" max="9470" width="8.875" style="36"/>
    <col min="9471" max="9471" width="46.75" style="36" customWidth="1"/>
    <col min="9472" max="9472" width="16" style="36" customWidth="1"/>
    <col min="9473" max="9473" width="18.25" style="36" customWidth="1"/>
    <col min="9474" max="9474" width="15.625" style="36" customWidth="1"/>
    <col min="9475" max="9726" width="8.875" style="36"/>
    <col min="9727" max="9727" width="46.75" style="36" customWidth="1"/>
    <col min="9728" max="9728" width="16" style="36" customWidth="1"/>
    <col min="9729" max="9729" width="18.25" style="36" customWidth="1"/>
    <col min="9730" max="9730" width="15.625" style="36" customWidth="1"/>
    <col min="9731" max="9982" width="8.875" style="36"/>
    <col min="9983" max="9983" width="46.75" style="36" customWidth="1"/>
    <col min="9984" max="9984" width="16" style="36" customWidth="1"/>
    <col min="9985" max="9985" width="18.25" style="36" customWidth="1"/>
    <col min="9986" max="9986" width="15.625" style="36" customWidth="1"/>
    <col min="9987" max="10238" width="8.875" style="36"/>
    <col min="10239" max="10239" width="46.75" style="36" customWidth="1"/>
    <col min="10240" max="10240" width="16" style="36" customWidth="1"/>
    <col min="10241" max="10241" width="18.25" style="36" customWidth="1"/>
    <col min="10242" max="10242" width="15.625" style="36" customWidth="1"/>
    <col min="10243" max="10494" width="8.875" style="36"/>
    <col min="10495" max="10495" width="46.75" style="36" customWidth="1"/>
    <col min="10496" max="10496" width="16" style="36" customWidth="1"/>
    <col min="10497" max="10497" width="18.25" style="36" customWidth="1"/>
    <col min="10498" max="10498" width="15.625" style="36" customWidth="1"/>
    <col min="10499" max="10750" width="8.875" style="36"/>
    <col min="10751" max="10751" width="46.75" style="36" customWidth="1"/>
    <col min="10752" max="10752" width="16" style="36" customWidth="1"/>
    <col min="10753" max="10753" width="18.25" style="36" customWidth="1"/>
    <col min="10754" max="10754" width="15.625" style="36" customWidth="1"/>
    <col min="10755" max="11006" width="8.875" style="36"/>
    <col min="11007" max="11007" width="46.75" style="36" customWidth="1"/>
    <col min="11008" max="11008" width="16" style="36" customWidth="1"/>
    <col min="11009" max="11009" width="18.25" style="36" customWidth="1"/>
    <col min="11010" max="11010" width="15.625" style="36" customWidth="1"/>
    <col min="11011" max="11262" width="8.875" style="36"/>
    <col min="11263" max="11263" width="46.75" style="36" customWidth="1"/>
    <col min="11264" max="11264" width="16" style="36" customWidth="1"/>
    <col min="11265" max="11265" width="18.25" style="36" customWidth="1"/>
    <col min="11266" max="11266" width="15.625" style="36" customWidth="1"/>
    <col min="11267" max="11518" width="8.875" style="36"/>
    <col min="11519" max="11519" width="46.75" style="36" customWidth="1"/>
    <col min="11520" max="11520" width="16" style="36" customWidth="1"/>
    <col min="11521" max="11521" width="18.25" style="36" customWidth="1"/>
    <col min="11522" max="11522" width="15.625" style="36" customWidth="1"/>
    <col min="11523" max="11774" width="8.875" style="36"/>
    <col min="11775" max="11775" width="46.75" style="36" customWidth="1"/>
    <col min="11776" max="11776" width="16" style="36" customWidth="1"/>
    <col min="11777" max="11777" width="18.25" style="36" customWidth="1"/>
    <col min="11778" max="11778" width="15.625" style="36" customWidth="1"/>
    <col min="11779" max="12030" width="8.875" style="36"/>
    <col min="12031" max="12031" width="46.75" style="36" customWidth="1"/>
    <col min="12032" max="12032" width="16" style="36" customWidth="1"/>
    <col min="12033" max="12033" width="18.25" style="36" customWidth="1"/>
    <col min="12034" max="12034" width="15.625" style="36" customWidth="1"/>
    <col min="12035" max="12286" width="8.875" style="36"/>
    <col min="12287" max="12287" width="46.75" style="36" customWidth="1"/>
    <col min="12288" max="12288" width="16" style="36" customWidth="1"/>
    <col min="12289" max="12289" width="18.25" style="36" customWidth="1"/>
    <col min="12290" max="12290" width="15.625" style="36" customWidth="1"/>
    <col min="12291" max="12542" width="8.875" style="36"/>
    <col min="12543" max="12543" width="46.75" style="36" customWidth="1"/>
    <col min="12544" max="12544" width="16" style="36" customWidth="1"/>
    <col min="12545" max="12545" width="18.25" style="36" customWidth="1"/>
    <col min="12546" max="12546" width="15.625" style="36" customWidth="1"/>
    <col min="12547" max="12798" width="8.875" style="36"/>
    <col min="12799" max="12799" width="46.75" style="36" customWidth="1"/>
    <col min="12800" max="12800" width="16" style="36" customWidth="1"/>
    <col min="12801" max="12801" width="18.25" style="36" customWidth="1"/>
    <col min="12802" max="12802" width="15.625" style="36" customWidth="1"/>
    <col min="12803" max="13054" width="8.875" style="36"/>
    <col min="13055" max="13055" width="46.75" style="36" customWidth="1"/>
    <col min="13056" max="13056" width="16" style="36" customWidth="1"/>
    <col min="13057" max="13057" width="18.25" style="36" customWidth="1"/>
    <col min="13058" max="13058" width="15.625" style="36" customWidth="1"/>
    <col min="13059" max="13310" width="8.875" style="36"/>
    <col min="13311" max="13311" width="46.75" style="36" customWidth="1"/>
    <col min="13312" max="13312" width="16" style="36" customWidth="1"/>
    <col min="13313" max="13313" width="18.25" style="36" customWidth="1"/>
    <col min="13314" max="13314" width="15.625" style="36" customWidth="1"/>
    <col min="13315" max="13566" width="8.875" style="36"/>
    <col min="13567" max="13567" width="46.75" style="36" customWidth="1"/>
    <col min="13568" max="13568" width="16" style="36" customWidth="1"/>
    <col min="13569" max="13569" width="18.25" style="36" customWidth="1"/>
    <col min="13570" max="13570" width="15.625" style="36" customWidth="1"/>
    <col min="13571" max="13822" width="8.875" style="36"/>
    <col min="13823" max="13823" width="46.75" style="36" customWidth="1"/>
    <col min="13824" max="13824" width="16" style="36" customWidth="1"/>
    <col min="13825" max="13825" width="18.25" style="36" customWidth="1"/>
    <col min="13826" max="13826" width="15.625" style="36" customWidth="1"/>
    <col min="13827" max="14078" width="8.875" style="36"/>
    <col min="14079" max="14079" width="46.75" style="36" customWidth="1"/>
    <col min="14080" max="14080" width="16" style="36" customWidth="1"/>
    <col min="14081" max="14081" width="18.25" style="36" customWidth="1"/>
    <col min="14082" max="14082" width="15.625" style="36" customWidth="1"/>
    <col min="14083" max="14334" width="8.875" style="36"/>
    <col min="14335" max="14335" width="46.75" style="36" customWidth="1"/>
    <col min="14336" max="14336" width="16" style="36" customWidth="1"/>
    <col min="14337" max="14337" width="18.25" style="36" customWidth="1"/>
    <col min="14338" max="14338" width="15.625" style="36" customWidth="1"/>
    <col min="14339" max="14590" width="8.875" style="36"/>
    <col min="14591" max="14591" width="46.75" style="36" customWidth="1"/>
    <col min="14592" max="14592" width="16" style="36" customWidth="1"/>
    <col min="14593" max="14593" width="18.25" style="36" customWidth="1"/>
    <col min="14594" max="14594" width="15.625" style="36" customWidth="1"/>
    <col min="14595" max="14846" width="8.875" style="36"/>
    <col min="14847" max="14847" width="46.75" style="36" customWidth="1"/>
    <col min="14848" max="14848" width="16" style="36" customWidth="1"/>
    <col min="14849" max="14849" width="18.25" style="36" customWidth="1"/>
    <col min="14850" max="14850" width="15.625" style="36" customWidth="1"/>
    <col min="14851" max="15102" width="8.875" style="36"/>
    <col min="15103" max="15103" width="46.75" style="36" customWidth="1"/>
    <col min="15104" max="15104" width="16" style="36" customWidth="1"/>
    <col min="15105" max="15105" width="18.25" style="36" customWidth="1"/>
    <col min="15106" max="15106" width="15.625" style="36" customWidth="1"/>
    <col min="15107" max="15358" width="8.875" style="36"/>
    <col min="15359" max="15359" width="46.75" style="36" customWidth="1"/>
    <col min="15360" max="15360" width="16" style="36" customWidth="1"/>
    <col min="15361" max="15361" width="18.25" style="36" customWidth="1"/>
    <col min="15362" max="15362" width="15.625" style="36" customWidth="1"/>
    <col min="15363" max="15614" width="8.875" style="36"/>
    <col min="15615" max="15615" width="46.75" style="36" customWidth="1"/>
    <col min="15616" max="15616" width="16" style="36" customWidth="1"/>
    <col min="15617" max="15617" width="18.25" style="36" customWidth="1"/>
    <col min="15618" max="15618" width="15.625" style="36" customWidth="1"/>
    <col min="15619" max="15870" width="8.875" style="36"/>
    <col min="15871" max="15871" width="46.75" style="36" customWidth="1"/>
    <col min="15872" max="15872" width="16" style="36" customWidth="1"/>
    <col min="15873" max="15873" width="18.25" style="36" customWidth="1"/>
    <col min="15874" max="15874" width="15.625" style="36" customWidth="1"/>
    <col min="15875" max="16126" width="8.875" style="36"/>
    <col min="16127" max="16127" width="46.75" style="36" customWidth="1"/>
    <col min="16128" max="16128" width="16" style="36" customWidth="1"/>
    <col min="16129" max="16129" width="18.25" style="36" customWidth="1"/>
    <col min="16130" max="16130" width="15.625" style="36" customWidth="1"/>
    <col min="16131" max="16381" width="8.875" style="36"/>
    <col min="16382" max="16384" width="8.875" style="36" customWidth="1"/>
  </cols>
  <sheetData>
    <row r="1" spans="1:5" ht="13.5" x14ac:dyDescent="0.25">
      <c r="A1" s="91" t="s">
        <v>176</v>
      </c>
      <c r="B1" s="91"/>
    </row>
    <row r="2" spans="1:5" s="22" customFormat="1" ht="32.25" customHeight="1" x14ac:dyDescent="0.25">
      <c r="A2" s="92" t="s">
        <v>228</v>
      </c>
      <c r="B2" s="93"/>
      <c r="C2" s="23"/>
      <c r="D2" s="23"/>
      <c r="E2" s="23"/>
    </row>
    <row r="3" spans="1:5" s="22" customFormat="1" ht="18" customHeight="1" x14ac:dyDescent="0.25">
      <c r="A3" s="80" t="s">
        <v>158</v>
      </c>
      <c r="B3" s="80"/>
      <c r="C3" s="80"/>
      <c r="D3" s="25"/>
      <c r="E3" s="25"/>
    </row>
    <row r="4" spans="1:5" s="4" customFormat="1" ht="12" customHeight="1" x14ac:dyDescent="0.25">
      <c r="A4" s="2"/>
      <c r="B4" s="2"/>
      <c r="C4" s="51"/>
      <c r="D4" s="51"/>
    </row>
    <row r="5" spans="1:5" s="22" customFormat="1" ht="15" customHeight="1" x14ac:dyDescent="0.25">
      <c r="A5" s="95" t="s">
        <v>177</v>
      </c>
      <c r="B5" s="95"/>
      <c r="C5" s="95"/>
      <c r="D5" s="26"/>
      <c r="E5" s="26"/>
    </row>
    <row r="6" spans="1:5" s="22" customFormat="1" ht="18" customHeight="1" x14ac:dyDescent="0.25">
      <c r="A6" s="94" t="s">
        <v>179</v>
      </c>
      <c r="B6" s="94"/>
      <c r="C6" s="23"/>
      <c r="D6" s="23"/>
      <c r="E6" s="23"/>
    </row>
    <row r="7" spans="1:5" ht="52.9" customHeight="1" x14ac:dyDescent="0.25">
      <c r="A7" s="38" t="s">
        <v>178</v>
      </c>
      <c r="B7" s="67">
        <v>2018</v>
      </c>
    </row>
    <row r="8" spans="1:5" ht="26.25" customHeight="1" x14ac:dyDescent="0.25">
      <c r="A8" s="73" t="s">
        <v>175</v>
      </c>
      <c r="B8" s="71">
        <v>6007.6940000000004</v>
      </c>
    </row>
    <row r="9" spans="1:5" x14ac:dyDescent="0.25">
      <c r="A9" s="39"/>
      <c r="B9" s="54"/>
    </row>
    <row r="10" spans="1:5" ht="15" x14ac:dyDescent="0.25">
      <c r="A10" s="40" t="s">
        <v>180</v>
      </c>
      <c r="B10" s="53">
        <f>B11+B12+B13+HB14</f>
        <v>21917</v>
      </c>
    </row>
    <row r="11" spans="1:5" ht="15" x14ac:dyDescent="0.25">
      <c r="A11" s="41" t="s">
        <v>227</v>
      </c>
      <c r="B11" s="53">
        <f>შემოსავლები!C10</f>
        <v>21917</v>
      </c>
    </row>
    <row r="12" spans="1:5" ht="15" x14ac:dyDescent="0.25">
      <c r="A12" s="41" t="s">
        <v>229</v>
      </c>
      <c r="B12" s="55">
        <v>0</v>
      </c>
    </row>
    <row r="13" spans="1:5" ht="15" x14ac:dyDescent="0.25">
      <c r="A13" s="41" t="s">
        <v>159</v>
      </c>
      <c r="B13" s="55">
        <v>0</v>
      </c>
    </row>
    <row r="14" spans="1:5" ht="22.9" customHeight="1" x14ac:dyDescent="0.25">
      <c r="A14" s="41" t="s">
        <v>160</v>
      </c>
      <c r="B14" s="55">
        <v>0</v>
      </c>
    </row>
    <row r="15" spans="1:5" ht="19.5" customHeight="1" x14ac:dyDescent="0.25">
      <c r="A15" s="87"/>
      <c r="B15" s="88"/>
    </row>
    <row r="16" spans="1:5" ht="20.45" customHeight="1" x14ac:dyDescent="0.25">
      <c r="A16" s="40" t="s">
        <v>164</v>
      </c>
      <c r="B16" s="71">
        <f>B17+B55+B65</f>
        <v>24630</v>
      </c>
    </row>
    <row r="17" spans="1:2" ht="20.45" customHeight="1" x14ac:dyDescent="0.25">
      <c r="A17" s="41" t="s">
        <v>161</v>
      </c>
      <c r="B17" s="71">
        <f>B18+B25+B50+B51+B52+B53+B54</f>
        <v>20960</v>
      </c>
    </row>
    <row r="18" spans="1:2" ht="19.899999999999999" customHeight="1" x14ac:dyDescent="0.25">
      <c r="A18" s="42" t="s">
        <v>162</v>
      </c>
      <c r="B18" s="66">
        <f t="shared" ref="B18" si="0">B19+B20+B21+B22+B23+B24</f>
        <v>10710</v>
      </c>
    </row>
    <row r="19" spans="1:2" ht="15" x14ac:dyDescent="0.25">
      <c r="A19" s="42" t="s">
        <v>230</v>
      </c>
      <c r="B19" s="66">
        <f>B74+B125+B176</f>
        <v>9320</v>
      </c>
    </row>
    <row r="20" spans="1:2" ht="15" x14ac:dyDescent="0.25">
      <c r="A20" s="43" t="s">
        <v>163</v>
      </c>
      <c r="B20" s="66">
        <f>B75+B126+B177</f>
        <v>0</v>
      </c>
    </row>
    <row r="21" spans="1:2" ht="15" x14ac:dyDescent="0.25">
      <c r="A21" s="43" t="s">
        <v>165</v>
      </c>
      <c r="B21" s="66">
        <f>B76+B127+B178</f>
        <v>1150</v>
      </c>
    </row>
    <row r="22" spans="1:2" ht="15" x14ac:dyDescent="0.25">
      <c r="A22" s="43" t="s">
        <v>231</v>
      </c>
      <c r="B22" s="66">
        <f>B77+B128+B179</f>
        <v>240</v>
      </c>
    </row>
    <row r="23" spans="1:2" ht="15" x14ac:dyDescent="0.25">
      <c r="A23" s="43" t="s">
        <v>232</v>
      </c>
      <c r="B23" s="66">
        <v>0</v>
      </c>
    </row>
    <row r="24" spans="1:2" ht="15" x14ac:dyDescent="0.25">
      <c r="A24" s="43" t="s">
        <v>233</v>
      </c>
      <c r="B24" s="66">
        <v>0</v>
      </c>
    </row>
    <row r="25" spans="1:2" ht="15" x14ac:dyDescent="0.25">
      <c r="A25" s="42" t="s">
        <v>234</v>
      </c>
      <c r="B25" s="66">
        <f>B26+B27+B30+B43+B44+B45+B46+B47+B48+B49</f>
        <v>8300</v>
      </c>
    </row>
    <row r="26" spans="1:2" ht="15" x14ac:dyDescent="0.25">
      <c r="A26" s="43" t="s">
        <v>260</v>
      </c>
      <c r="B26" s="66">
        <f>B81+B132+B183</f>
        <v>5084</v>
      </c>
    </row>
    <row r="27" spans="1:2" ht="15" x14ac:dyDescent="0.25">
      <c r="A27" s="43" t="s">
        <v>171</v>
      </c>
      <c r="B27" s="66">
        <f t="shared" ref="B27" si="1">B28+B29</f>
        <v>227</v>
      </c>
    </row>
    <row r="28" spans="1:2" ht="15" x14ac:dyDescent="0.25">
      <c r="A28" s="47" t="s">
        <v>235</v>
      </c>
      <c r="B28" s="66">
        <f>B83+B134+B185</f>
        <v>62</v>
      </c>
    </row>
    <row r="29" spans="1:2" ht="15" x14ac:dyDescent="0.25">
      <c r="A29" s="47" t="s">
        <v>236</v>
      </c>
      <c r="B29" s="66">
        <f>B84+B135+B186</f>
        <v>165</v>
      </c>
    </row>
    <row r="30" spans="1:2" ht="15" x14ac:dyDescent="0.25">
      <c r="A30" s="43" t="s">
        <v>237</v>
      </c>
      <c r="B30" s="71">
        <f>B31+B32+B33+B34+B35+B36+B37+B38+B39+B40+B41+B42</f>
        <v>1577</v>
      </c>
    </row>
    <row r="31" spans="1:2" ht="42.6" customHeight="1" x14ac:dyDescent="0.25">
      <c r="A31" s="44" t="s">
        <v>238</v>
      </c>
      <c r="B31" s="66">
        <f t="shared" ref="B31:B47" si="2">B86+B137+B188</f>
        <v>102</v>
      </c>
    </row>
    <row r="32" spans="1:2" ht="15" x14ac:dyDescent="0.25">
      <c r="A32" s="44" t="s">
        <v>239</v>
      </c>
      <c r="B32" s="53">
        <f t="shared" si="2"/>
        <v>35</v>
      </c>
    </row>
    <row r="33" spans="1:2" ht="48.6" customHeight="1" x14ac:dyDescent="0.25">
      <c r="A33" s="44" t="s">
        <v>194</v>
      </c>
      <c r="B33" s="53">
        <f t="shared" si="2"/>
        <v>60</v>
      </c>
    </row>
    <row r="34" spans="1:2" ht="15" x14ac:dyDescent="0.25">
      <c r="A34" s="44" t="s">
        <v>195</v>
      </c>
      <c r="B34" s="53">
        <f t="shared" si="2"/>
        <v>180</v>
      </c>
    </row>
    <row r="35" spans="1:2" ht="15" x14ac:dyDescent="0.25">
      <c r="A35" s="45" t="s">
        <v>196</v>
      </c>
      <c r="B35" s="53">
        <f t="shared" si="2"/>
        <v>80</v>
      </c>
    </row>
    <row r="36" spans="1:2" ht="15" x14ac:dyDescent="0.25">
      <c r="A36" s="44" t="s">
        <v>240</v>
      </c>
      <c r="B36" s="53">
        <f t="shared" si="2"/>
        <v>315</v>
      </c>
    </row>
    <row r="37" spans="1:2" ht="15" x14ac:dyDescent="0.25">
      <c r="A37" s="44" t="s">
        <v>241</v>
      </c>
      <c r="B37" s="53">
        <f t="shared" si="2"/>
        <v>45</v>
      </c>
    </row>
    <row r="38" spans="1:2" ht="15" x14ac:dyDescent="0.25">
      <c r="A38" s="44" t="s">
        <v>242</v>
      </c>
      <c r="B38" s="53">
        <f t="shared" si="2"/>
        <v>150</v>
      </c>
    </row>
    <row r="39" spans="1:2" ht="15" x14ac:dyDescent="0.25">
      <c r="A39" s="44" t="s">
        <v>243</v>
      </c>
      <c r="B39" s="53">
        <f t="shared" si="2"/>
        <v>65</v>
      </c>
    </row>
    <row r="40" spans="1:2" ht="15" x14ac:dyDescent="0.25">
      <c r="A40" s="44" t="s">
        <v>244</v>
      </c>
      <c r="B40" s="53">
        <f t="shared" si="2"/>
        <v>40</v>
      </c>
    </row>
    <row r="41" spans="1:2" ht="15" x14ac:dyDescent="0.25">
      <c r="A41" s="44" t="s">
        <v>245</v>
      </c>
      <c r="B41" s="53">
        <f t="shared" si="2"/>
        <v>5</v>
      </c>
    </row>
    <row r="42" spans="1:2" ht="15" x14ac:dyDescent="0.25">
      <c r="A42" s="44" t="s">
        <v>246</v>
      </c>
      <c r="B42" s="53">
        <f t="shared" si="2"/>
        <v>500</v>
      </c>
    </row>
    <row r="43" spans="1:2" ht="15" x14ac:dyDescent="0.25">
      <c r="A43" s="43" t="s">
        <v>247</v>
      </c>
      <c r="B43" s="53">
        <f t="shared" si="2"/>
        <v>140</v>
      </c>
    </row>
    <row r="44" spans="1:2" ht="15" x14ac:dyDescent="0.25">
      <c r="A44" s="43" t="s">
        <v>248</v>
      </c>
      <c r="B44" s="53">
        <f t="shared" si="2"/>
        <v>0</v>
      </c>
    </row>
    <row r="45" spans="1:2" ht="15" x14ac:dyDescent="0.25">
      <c r="A45" s="43" t="s">
        <v>249</v>
      </c>
      <c r="B45" s="53">
        <f t="shared" si="2"/>
        <v>10</v>
      </c>
    </row>
    <row r="46" spans="1:2" ht="15" x14ac:dyDescent="0.25">
      <c r="A46" s="43" t="s">
        <v>250</v>
      </c>
      <c r="B46" s="53">
        <f t="shared" si="2"/>
        <v>72</v>
      </c>
    </row>
    <row r="47" spans="1:2" ht="15" x14ac:dyDescent="0.25">
      <c r="A47" s="43" t="s">
        <v>251</v>
      </c>
      <c r="B47" s="53">
        <f t="shared" si="2"/>
        <v>370</v>
      </c>
    </row>
    <row r="48" spans="1:2" ht="15" x14ac:dyDescent="0.25">
      <c r="A48" s="43" t="s">
        <v>206</v>
      </c>
      <c r="B48" s="53">
        <v>0</v>
      </c>
    </row>
    <row r="49" spans="1:2" ht="15" x14ac:dyDescent="0.25">
      <c r="A49" s="43" t="s">
        <v>252</v>
      </c>
      <c r="B49" s="53">
        <f>B104+B155+B206</f>
        <v>820</v>
      </c>
    </row>
    <row r="50" spans="1:2" ht="15" x14ac:dyDescent="0.25">
      <c r="A50" s="42" t="s">
        <v>208</v>
      </c>
      <c r="B50" s="53"/>
    </row>
    <row r="51" spans="1:2" ht="15" x14ac:dyDescent="0.25">
      <c r="A51" s="42" t="s">
        <v>209</v>
      </c>
      <c r="B51" s="53"/>
    </row>
    <row r="52" spans="1:2" ht="15" x14ac:dyDescent="0.25">
      <c r="A52" s="42" t="s">
        <v>210</v>
      </c>
      <c r="B52" s="53">
        <f>B107+B158+B209</f>
        <v>50</v>
      </c>
    </row>
    <row r="53" spans="1:2" ht="15" x14ac:dyDescent="0.25">
      <c r="A53" s="42" t="s">
        <v>211</v>
      </c>
      <c r="B53" s="53">
        <f>B108+B159+B210</f>
        <v>100</v>
      </c>
    </row>
    <row r="54" spans="1:2" ht="15" x14ac:dyDescent="0.25">
      <c r="A54" s="42" t="s">
        <v>166</v>
      </c>
      <c r="B54" s="53">
        <f>B109+B160+B211</f>
        <v>1800</v>
      </c>
    </row>
    <row r="55" spans="1:2" ht="15" x14ac:dyDescent="0.25">
      <c r="A55" s="42" t="s">
        <v>253</v>
      </c>
      <c r="B55" s="69">
        <f>B56+B62+B63+B64</f>
        <v>3670</v>
      </c>
    </row>
    <row r="56" spans="1:2" ht="15" x14ac:dyDescent="0.25">
      <c r="A56" s="43" t="s">
        <v>254</v>
      </c>
      <c r="B56" s="53">
        <f>B57+B58+B61</f>
        <v>3670</v>
      </c>
    </row>
    <row r="57" spans="1:2" ht="15" x14ac:dyDescent="0.25">
      <c r="A57" s="44" t="s">
        <v>214</v>
      </c>
      <c r="B57" s="53">
        <f>B112+B163+B214</f>
        <v>2000</v>
      </c>
    </row>
    <row r="58" spans="1:2" ht="15" x14ac:dyDescent="0.25">
      <c r="A58" s="44" t="s">
        <v>255</v>
      </c>
      <c r="B58" s="53">
        <f>B113+B164</f>
        <v>1510</v>
      </c>
    </row>
    <row r="59" spans="1:2" ht="15" x14ac:dyDescent="0.25">
      <c r="A59" s="46" t="s">
        <v>216</v>
      </c>
      <c r="B59" s="53">
        <f>B114+B165+B216</f>
        <v>100</v>
      </c>
    </row>
    <row r="60" spans="1:2" ht="15" x14ac:dyDescent="0.25">
      <c r="A60" s="46" t="s">
        <v>256</v>
      </c>
      <c r="B60" s="53">
        <f>B115+B166+B217</f>
        <v>1410</v>
      </c>
    </row>
    <row r="61" spans="1:2" ht="15" x14ac:dyDescent="0.25">
      <c r="A61" s="44" t="s">
        <v>218</v>
      </c>
      <c r="B61" s="53">
        <f>B116+B167+B218</f>
        <v>160</v>
      </c>
    </row>
    <row r="62" spans="1:2" ht="15" x14ac:dyDescent="0.25">
      <c r="A62" s="43" t="s">
        <v>257</v>
      </c>
      <c r="B62" s="53"/>
    </row>
    <row r="63" spans="1:2" x14ac:dyDescent="0.25">
      <c r="A63" s="43" t="s">
        <v>258</v>
      </c>
      <c r="B63" s="54"/>
    </row>
    <row r="64" spans="1:2" x14ac:dyDescent="0.25">
      <c r="A64" s="43" t="s">
        <v>220</v>
      </c>
      <c r="B64" s="54"/>
    </row>
    <row r="65" spans="1:2" ht="15" x14ac:dyDescent="0.25">
      <c r="A65" s="42" t="s">
        <v>221</v>
      </c>
      <c r="B65" s="54"/>
    </row>
    <row r="66" spans="1:2" ht="15" x14ac:dyDescent="0.25">
      <c r="A66" s="61"/>
      <c r="B66" s="53"/>
    </row>
    <row r="67" spans="1:2" ht="15" x14ac:dyDescent="0.25">
      <c r="A67" s="62" t="s">
        <v>187</v>
      </c>
      <c r="B67" s="53">
        <f>B10-B16</f>
        <v>-2713</v>
      </c>
    </row>
    <row r="68" spans="1:2" ht="15" x14ac:dyDescent="0.25">
      <c r="A68" s="61"/>
      <c r="B68" s="53"/>
    </row>
    <row r="69" spans="1:2" ht="15" x14ac:dyDescent="0.25">
      <c r="A69" s="62" t="s">
        <v>222</v>
      </c>
      <c r="B69" s="71">
        <f>B8+B67</f>
        <v>3294.6940000000004</v>
      </c>
    </row>
    <row r="70" spans="1:2" ht="24.75" customHeight="1" x14ac:dyDescent="0.25">
      <c r="A70" s="89" t="s">
        <v>188</v>
      </c>
      <c r="B70" s="90"/>
    </row>
    <row r="71" spans="1:2" ht="20.45" customHeight="1" x14ac:dyDescent="0.25">
      <c r="A71" s="40" t="s">
        <v>164</v>
      </c>
      <c r="B71" s="70">
        <f>B72+B110+B120</f>
        <v>23887</v>
      </c>
    </row>
    <row r="72" spans="1:2" ht="20.45" customHeight="1" x14ac:dyDescent="0.25">
      <c r="A72" s="41" t="s">
        <v>161</v>
      </c>
      <c r="B72" s="58">
        <f>B73+B80+B105+B106+B107+B108+B109</f>
        <v>20397</v>
      </c>
    </row>
    <row r="73" spans="1:2" ht="19.899999999999999" customHeight="1" x14ac:dyDescent="0.25">
      <c r="A73" s="42" t="s">
        <v>189</v>
      </c>
      <c r="B73" s="58">
        <f>B74+B75+B76+B77+B78+B79</f>
        <v>10710</v>
      </c>
    </row>
    <row r="74" spans="1:2" ht="15" x14ac:dyDescent="0.25">
      <c r="A74" s="43" t="s">
        <v>190</v>
      </c>
      <c r="B74" s="58">
        <v>9320</v>
      </c>
    </row>
    <row r="75" spans="1:2" ht="15" x14ac:dyDescent="0.25">
      <c r="A75" s="43" t="s">
        <v>191</v>
      </c>
      <c r="B75" s="58">
        <v>0</v>
      </c>
    </row>
    <row r="76" spans="1:2" ht="15" x14ac:dyDescent="0.25">
      <c r="A76" s="43" t="s">
        <v>167</v>
      </c>
      <c r="B76" s="58">
        <v>1150</v>
      </c>
    </row>
    <row r="77" spans="1:2" ht="15" x14ac:dyDescent="0.25">
      <c r="A77" s="43" t="s">
        <v>259</v>
      </c>
      <c r="B77" s="58">
        <v>240</v>
      </c>
    </row>
    <row r="78" spans="1:2" ht="15" x14ac:dyDescent="0.25">
      <c r="A78" s="43" t="s">
        <v>168</v>
      </c>
      <c r="B78" s="58">
        <v>0</v>
      </c>
    </row>
    <row r="79" spans="1:2" ht="15" x14ac:dyDescent="0.25">
      <c r="A79" s="43" t="s">
        <v>169</v>
      </c>
      <c r="B79" s="58">
        <v>0</v>
      </c>
    </row>
    <row r="80" spans="1:2" ht="15" x14ac:dyDescent="0.25">
      <c r="A80" s="42" t="s">
        <v>170</v>
      </c>
      <c r="B80" s="70">
        <f>B81+B82+B85+B98+B99+B100+B101+B102+B103+B104</f>
        <v>7987</v>
      </c>
    </row>
    <row r="81" spans="1:2" ht="15" x14ac:dyDescent="0.25">
      <c r="A81" s="43" t="s">
        <v>261</v>
      </c>
      <c r="B81" s="58">
        <v>4977</v>
      </c>
    </row>
    <row r="82" spans="1:2" ht="15" x14ac:dyDescent="0.25">
      <c r="A82" s="43" t="s">
        <v>171</v>
      </c>
      <c r="B82" s="58">
        <f>B83+B84</f>
        <v>180</v>
      </c>
    </row>
    <row r="83" spans="1:2" ht="15" x14ac:dyDescent="0.25">
      <c r="A83" s="47" t="s">
        <v>172</v>
      </c>
      <c r="B83" s="58">
        <v>50</v>
      </c>
    </row>
    <row r="84" spans="1:2" ht="15" x14ac:dyDescent="0.25">
      <c r="A84" s="47" t="s">
        <v>173</v>
      </c>
      <c r="B84" s="58">
        <v>130</v>
      </c>
    </row>
    <row r="85" spans="1:2" ht="15" x14ac:dyDescent="0.25">
      <c r="A85" s="43" t="s">
        <v>174</v>
      </c>
      <c r="B85" s="58">
        <f>B86+B88+B87+B89+B90+B91+B92+B93+B94+B95+B96+B97</f>
        <v>1520</v>
      </c>
    </row>
    <row r="86" spans="1:2" ht="42.6" customHeight="1" x14ac:dyDescent="0.25">
      <c r="A86" s="44" t="s">
        <v>192</v>
      </c>
      <c r="B86" s="58">
        <v>90</v>
      </c>
    </row>
    <row r="87" spans="1:2" ht="15" x14ac:dyDescent="0.25">
      <c r="A87" s="44" t="s">
        <v>181</v>
      </c>
      <c r="B87" s="58">
        <v>35</v>
      </c>
    </row>
    <row r="88" spans="1:2" ht="48.6" customHeight="1" x14ac:dyDescent="0.25">
      <c r="A88" s="44" t="s">
        <v>193</v>
      </c>
      <c r="B88" s="58">
        <v>45</v>
      </c>
    </row>
    <row r="89" spans="1:2" ht="15" x14ac:dyDescent="0.25">
      <c r="A89" s="44" t="s">
        <v>182</v>
      </c>
      <c r="B89" s="58">
        <v>170</v>
      </c>
    </row>
    <row r="90" spans="1:2" ht="15" x14ac:dyDescent="0.25">
      <c r="A90" s="45" t="s">
        <v>183</v>
      </c>
      <c r="B90" s="58">
        <v>70</v>
      </c>
    </row>
    <row r="91" spans="1:2" ht="15" x14ac:dyDescent="0.25">
      <c r="A91" s="44" t="s">
        <v>197</v>
      </c>
      <c r="B91" s="58">
        <v>310</v>
      </c>
    </row>
    <row r="92" spans="1:2" ht="15" x14ac:dyDescent="0.25">
      <c r="A92" s="44" t="s">
        <v>201</v>
      </c>
      <c r="B92" s="58">
        <v>45</v>
      </c>
    </row>
    <row r="93" spans="1:2" ht="15" x14ac:dyDescent="0.25">
      <c r="A93" s="44" t="s">
        <v>200</v>
      </c>
      <c r="B93" s="58">
        <v>150</v>
      </c>
    </row>
    <row r="94" spans="1:2" ht="25.5" customHeight="1" x14ac:dyDescent="0.25">
      <c r="A94" s="44" t="s">
        <v>198</v>
      </c>
      <c r="B94" s="58">
        <v>60</v>
      </c>
    </row>
    <row r="95" spans="1:2" ht="15" x14ac:dyDescent="0.25">
      <c r="A95" s="44" t="s">
        <v>199</v>
      </c>
      <c r="B95" s="58">
        <v>40</v>
      </c>
    </row>
    <row r="96" spans="1:2" ht="15" x14ac:dyDescent="0.25">
      <c r="A96" s="44" t="s">
        <v>184</v>
      </c>
      <c r="B96" s="58">
        <v>5</v>
      </c>
    </row>
    <row r="97" spans="1:10" ht="15" x14ac:dyDescent="0.25">
      <c r="A97" s="44" t="s">
        <v>185</v>
      </c>
      <c r="B97" s="58">
        <v>500</v>
      </c>
    </row>
    <row r="98" spans="1:10" ht="15" x14ac:dyDescent="0.25">
      <c r="A98" s="43" t="s">
        <v>202</v>
      </c>
      <c r="B98" s="58">
        <v>130</v>
      </c>
    </row>
    <row r="99" spans="1:10" ht="15" x14ac:dyDescent="0.25">
      <c r="A99" s="43" t="s">
        <v>203</v>
      </c>
      <c r="B99" s="58">
        <v>0</v>
      </c>
      <c r="G99" s="86"/>
      <c r="H99" s="86"/>
    </row>
    <row r="100" spans="1:10" ht="15" x14ac:dyDescent="0.25">
      <c r="A100" s="43" t="s">
        <v>204</v>
      </c>
      <c r="B100" s="58">
        <v>10</v>
      </c>
      <c r="G100" s="86"/>
      <c r="H100" s="86"/>
    </row>
    <row r="101" spans="1:10" ht="15" x14ac:dyDescent="0.25">
      <c r="A101" s="43" t="s">
        <v>205</v>
      </c>
      <c r="B101" s="58">
        <v>70</v>
      </c>
      <c r="G101" s="86"/>
      <c r="H101" s="86"/>
      <c r="I101" s="86"/>
      <c r="J101" s="86"/>
    </row>
    <row r="102" spans="1:10" ht="15" x14ac:dyDescent="0.25">
      <c r="A102" s="43" t="s">
        <v>207</v>
      </c>
      <c r="B102" s="58">
        <v>350</v>
      </c>
      <c r="G102" s="86"/>
      <c r="H102" s="86"/>
      <c r="I102" s="86"/>
      <c r="J102" s="86"/>
    </row>
    <row r="103" spans="1:10" ht="15" x14ac:dyDescent="0.25">
      <c r="A103" s="43" t="s">
        <v>206</v>
      </c>
      <c r="B103" s="58">
        <v>0</v>
      </c>
      <c r="G103" s="86"/>
      <c r="H103" s="86"/>
      <c r="I103" s="86"/>
      <c r="J103" s="86"/>
    </row>
    <row r="104" spans="1:10" ht="15" x14ac:dyDescent="0.25">
      <c r="A104" s="43" t="s">
        <v>186</v>
      </c>
      <c r="B104" s="58">
        <v>750</v>
      </c>
      <c r="G104" s="86"/>
      <c r="H104" s="86"/>
      <c r="I104" s="86"/>
      <c r="J104" s="86"/>
    </row>
    <row r="105" spans="1:10" ht="15" x14ac:dyDescent="0.25">
      <c r="A105" s="42" t="s">
        <v>208</v>
      </c>
      <c r="B105" s="58">
        <v>0</v>
      </c>
      <c r="G105" s="86"/>
      <c r="H105" s="86"/>
    </row>
    <row r="106" spans="1:10" ht="15" x14ac:dyDescent="0.25">
      <c r="A106" s="42" t="s">
        <v>209</v>
      </c>
      <c r="B106" s="58">
        <v>0</v>
      </c>
      <c r="G106" s="86"/>
      <c r="H106" s="86"/>
    </row>
    <row r="107" spans="1:10" ht="15" x14ac:dyDescent="0.25">
      <c r="A107" s="42" t="s">
        <v>210</v>
      </c>
      <c r="B107" s="58">
        <v>50</v>
      </c>
    </row>
    <row r="108" spans="1:10" ht="15" x14ac:dyDescent="0.25">
      <c r="A108" s="42" t="s">
        <v>211</v>
      </c>
      <c r="B108" s="58">
        <v>100</v>
      </c>
    </row>
    <row r="109" spans="1:10" ht="15" x14ac:dyDescent="0.25">
      <c r="A109" s="42" t="s">
        <v>166</v>
      </c>
      <c r="B109" s="58">
        <v>1550</v>
      </c>
    </row>
    <row r="110" spans="1:10" ht="15" x14ac:dyDescent="0.25">
      <c r="A110" s="42" t="s">
        <v>212</v>
      </c>
      <c r="B110" s="58">
        <f>B111</f>
        <v>3490</v>
      </c>
    </row>
    <row r="111" spans="1:10" ht="15" x14ac:dyDescent="0.25">
      <c r="A111" s="43" t="s">
        <v>213</v>
      </c>
      <c r="B111" s="58">
        <f>B112+B113+B116</f>
        <v>3490</v>
      </c>
    </row>
    <row r="112" spans="1:10" ht="15" x14ac:dyDescent="0.25">
      <c r="A112" s="44" t="s">
        <v>214</v>
      </c>
      <c r="B112" s="58">
        <v>2000</v>
      </c>
    </row>
    <row r="113" spans="1:2" ht="15" x14ac:dyDescent="0.25">
      <c r="A113" s="44" t="s">
        <v>215</v>
      </c>
      <c r="B113" s="58">
        <f>B114+B115</f>
        <v>1330</v>
      </c>
    </row>
    <row r="114" spans="1:2" ht="15" x14ac:dyDescent="0.25">
      <c r="A114" s="46" t="s">
        <v>216</v>
      </c>
      <c r="B114" s="58">
        <v>100</v>
      </c>
    </row>
    <row r="115" spans="1:2" ht="15" x14ac:dyDescent="0.25">
      <c r="A115" s="46" t="s">
        <v>217</v>
      </c>
      <c r="B115" s="58">
        <v>1230</v>
      </c>
    </row>
    <row r="116" spans="1:2" ht="15" x14ac:dyDescent="0.25">
      <c r="A116" s="44" t="s">
        <v>218</v>
      </c>
      <c r="B116" s="58">
        <v>160</v>
      </c>
    </row>
    <row r="117" spans="1:2" ht="15" x14ac:dyDescent="0.25">
      <c r="A117" s="43" t="s">
        <v>219</v>
      </c>
      <c r="B117" s="58"/>
    </row>
    <row r="118" spans="1:2" x14ac:dyDescent="0.25">
      <c r="A118" s="43" t="s">
        <v>225</v>
      </c>
      <c r="B118" s="59"/>
    </row>
    <row r="119" spans="1:2" x14ac:dyDescent="0.25">
      <c r="A119" s="43" t="s">
        <v>220</v>
      </c>
      <c r="B119" s="59"/>
    </row>
    <row r="120" spans="1:2" ht="15" x14ac:dyDescent="0.25">
      <c r="A120" s="42" t="s">
        <v>221</v>
      </c>
      <c r="B120" s="59"/>
    </row>
    <row r="121" spans="1:2" ht="39.75" customHeight="1" x14ac:dyDescent="0.25">
      <c r="A121" s="89" t="s">
        <v>223</v>
      </c>
      <c r="B121" s="90"/>
    </row>
    <row r="122" spans="1:2" ht="15" x14ac:dyDescent="0.25">
      <c r="A122" s="40" t="s">
        <v>224</v>
      </c>
      <c r="B122" s="68">
        <f>B123+B161+B171</f>
        <v>743</v>
      </c>
    </row>
    <row r="123" spans="1:2" ht="15" x14ac:dyDescent="0.25">
      <c r="A123" s="41" t="s">
        <v>161</v>
      </c>
      <c r="B123" s="64">
        <f>B124+B131+B156+B157+B158+B159+B160</f>
        <v>563</v>
      </c>
    </row>
    <row r="124" spans="1:2" ht="15" x14ac:dyDescent="0.25">
      <c r="A124" s="42" t="s">
        <v>162</v>
      </c>
      <c r="B124" s="64">
        <v>0</v>
      </c>
    </row>
    <row r="125" spans="1:2" ht="15" x14ac:dyDescent="0.25">
      <c r="A125" s="43" t="s">
        <v>190</v>
      </c>
      <c r="B125" s="64">
        <v>0</v>
      </c>
    </row>
    <row r="126" spans="1:2" ht="15" x14ac:dyDescent="0.25">
      <c r="A126" s="43" t="s">
        <v>191</v>
      </c>
      <c r="B126" s="64">
        <v>0</v>
      </c>
    </row>
    <row r="127" spans="1:2" ht="15" x14ac:dyDescent="0.25">
      <c r="A127" s="43" t="s">
        <v>167</v>
      </c>
      <c r="B127" s="64">
        <v>0</v>
      </c>
    </row>
    <row r="128" spans="1:2" ht="15" x14ac:dyDescent="0.25">
      <c r="A128" s="43" t="s">
        <v>259</v>
      </c>
      <c r="B128" s="64">
        <v>0</v>
      </c>
    </row>
    <row r="129" spans="1:2" ht="15" x14ac:dyDescent="0.25">
      <c r="A129" s="43" t="s">
        <v>168</v>
      </c>
      <c r="B129" s="64">
        <v>0</v>
      </c>
    </row>
    <row r="130" spans="1:2" ht="15" x14ac:dyDescent="0.25">
      <c r="A130" s="43" t="s">
        <v>169</v>
      </c>
      <c r="B130" s="64">
        <v>0</v>
      </c>
    </row>
    <row r="131" spans="1:2" ht="15" x14ac:dyDescent="0.25">
      <c r="A131" s="42" t="s">
        <v>170</v>
      </c>
      <c r="B131" s="64">
        <f>B132+B133+B136+B149+B150+B151+B152+B153+B154+B155</f>
        <v>313</v>
      </c>
    </row>
    <row r="132" spans="1:2" ht="15" x14ac:dyDescent="0.25">
      <c r="A132" s="43" t="s">
        <v>262</v>
      </c>
      <c r="B132" s="64">
        <v>107</v>
      </c>
    </row>
    <row r="133" spans="1:2" ht="15" x14ac:dyDescent="0.25">
      <c r="A133" s="43" t="s">
        <v>171</v>
      </c>
      <c r="B133" s="64">
        <f>B134+B135</f>
        <v>47</v>
      </c>
    </row>
    <row r="134" spans="1:2" ht="15" x14ac:dyDescent="0.25">
      <c r="A134" s="47" t="s">
        <v>172</v>
      </c>
      <c r="B134" s="64">
        <v>12</v>
      </c>
    </row>
    <row r="135" spans="1:2" ht="15" x14ac:dyDescent="0.25">
      <c r="A135" s="47" t="s">
        <v>173</v>
      </c>
      <c r="B135" s="64">
        <v>35</v>
      </c>
    </row>
    <row r="136" spans="1:2" ht="15" x14ac:dyDescent="0.25">
      <c r="A136" s="43" t="s">
        <v>174</v>
      </c>
      <c r="B136" s="64">
        <f>B137+B138+B139+B140+B141+B142+B143+B144+B145+B146+B147+B148</f>
        <v>57</v>
      </c>
    </row>
    <row r="137" spans="1:2" ht="25.5" x14ac:dyDescent="0.25">
      <c r="A137" s="44" t="s">
        <v>192</v>
      </c>
      <c r="B137" s="64">
        <v>12</v>
      </c>
    </row>
    <row r="138" spans="1:2" ht="15" x14ac:dyDescent="0.25">
      <c r="A138" s="44" t="s">
        <v>181</v>
      </c>
      <c r="B138" s="64">
        <v>0</v>
      </c>
    </row>
    <row r="139" spans="1:2" ht="25.5" x14ac:dyDescent="0.25">
      <c r="A139" s="44" t="s">
        <v>193</v>
      </c>
      <c r="B139" s="64">
        <v>15</v>
      </c>
    </row>
    <row r="140" spans="1:2" ht="15" x14ac:dyDescent="0.25">
      <c r="A140" s="44" t="s">
        <v>182</v>
      </c>
      <c r="B140" s="64">
        <v>10</v>
      </c>
    </row>
    <row r="141" spans="1:2" ht="15" x14ac:dyDescent="0.25">
      <c r="A141" s="45" t="s">
        <v>183</v>
      </c>
      <c r="B141" s="64">
        <v>10</v>
      </c>
    </row>
    <row r="142" spans="1:2" ht="15" x14ac:dyDescent="0.25">
      <c r="A142" s="44" t="s">
        <v>197</v>
      </c>
      <c r="B142" s="64">
        <v>5</v>
      </c>
    </row>
    <row r="143" spans="1:2" ht="15" x14ac:dyDescent="0.25">
      <c r="A143" s="44" t="s">
        <v>201</v>
      </c>
      <c r="B143" s="64">
        <v>0</v>
      </c>
    </row>
    <row r="144" spans="1:2" ht="15" x14ac:dyDescent="0.25">
      <c r="A144" s="44" t="s">
        <v>200</v>
      </c>
      <c r="B144" s="64">
        <v>0</v>
      </c>
    </row>
    <row r="145" spans="1:2" ht="15" x14ac:dyDescent="0.25">
      <c r="A145" s="44" t="s">
        <v>198</v>
      </c>
      <c r="B145" s="64">
        <v>5</v>
      </c>
    </row>
    <row r="146" spans="1:2" ht="15" x14ac:dyDescent="0.25">
      <c r="A146" s="44" t="s">
        <v>199</v>
      </c>
      <c r="B146" s="64">
        <v>0</v>
      </c>
    </row>
    <row r="147" spans="1:2" ht="15" x14ac:dyDescent="0.25">
      <c r="A147" s="44" t="s">
        <v>184</v>
      </c>
      <c r="B147" s="64">
        <v>0</v>
      </c>
    </row>
    <row r="148" spans="1:2" ht="15" x14ac:dyDescent="0.25">
      <c r="A148" s="44" t="s">
        <v>185</v>
      </c>
      <c r="B148" s="64">
        <v>0</v>
      </c>
    </row>
    <row r="149" spans="1:2" ht="15" x14ac:dyDescent="0.25">
      <c r="A149" s="43" t="s">
        <v>202</v>
      </c>
      <c r="B149" s="64">
        <v>10</v>
      </c>
    </row>
    <row r="150" spans="1:2" ht="15" x14ac:dyDescent="0.25">
      <c r="A150" s="43" t="s">
        <v>203</v>
      </c>
      <c r="B150" s="64">
        <v>0</v>
      </c>
    </row>
    <row r="151" spans="1:2" ht="15" x14ac:dyDescent="0.25">
      <c r="A151" s="43" t="s">
        <v>204</v>
      </c>
      <c r="B151" s="64">
        <v>0</v>
      </c>
    </row>
    <row r="152" spans="1:2" ht="15" x14ac:dyDescent="0.25">
      <c r="A152" s="43" t="s">
        <v>205</v>
      </c>
      <c r="B152" s="64">
        <v>2</v>
      </c>
    </row>
    <row r="153" spans="1:2" ht="15" x14ac:dyDescent="0.25">
      <c r="A153" s="43" t="s">
        <v>207</v>
      </c>
      <c r="B153" s="64">
        <v>20</v>
      </c>
    </row>
    <row r="154" spans="1:2" ht="15" x14ac:dyDescent="0.25">
      <c r="A154" s="43" t="s">
        <v>206</v>
      </c>
      <c r="B154" s="64">
        <v>0</v>
      </c>
    </row>
    <row r="155" spans="1:2" ht="15" x14ac:dyDescent="0.25">
      <c r="A155" s="43" t="s">
        <v>186</v>
      </c>
      <c r="B155" s="64">
        <v>70</v>
      </c>
    </row>
    <row r="156" spans="1:2" ht="15" x14ac:dyDescent="0.25">
      <c r="A156" s="42" t="s">
        <v>208</v>
      </c>
      <c r="B156" s="64"/>
    </row>
    <row r="157" spans="1:2" ht="15" x14ac:dyDescent="0.25">
      <c r="A157" s="42" t="s">
        <v>209</v>
      </c>
      <c r="B157" s="64"/>
    </row>
    <row r="158" spans="1:2" ht="15" x14ac:dyDescent="0.25">
      <c r="A158" s="42" t="s">
        <v>210</v>
      </c>
      <c r="B158" s="64"/>
    </row>
    <row r="159" spans="1:2" ht="15" x14ac:dyDescent="0.25">
      <c r="A159" s="42" t="s">
        <v>211</v>
      </c>
      <c r="B159" s="64"/>
    </row>
    <row r="160" spans="1:2" ht="15" x14ac:dyDescent="0.25">
      <c r="A160" s="42" t="s">
        <v>166</v>
      </c>
      <c r="B160" s="64">
        <v>250</v>
      </c>
    </row>
    <row r="161" spans="1:2" ht="15" x14ac:dyDescent="0.25">
      <c r="A161" s="42" t="s">
        <v>212</v>
      </c>
      <c r="B161" s="64">
        <f>B162+B168+B169+B170</f>
        <v>180</v>
      </c>
    </row>
    <row r="162" spans="1:2" ht="15" x14ac:dyDescent="0.25">
      <c r="A162" s="43" t="s">
        <v>213</v>
      </c>
      <c r="B162" s="64">
        <f>B163+B164+B167</f>
        <v>180</v>
      </c>
    </row>
    <row r="163" spans="1:2" ht="15" x14ac:dyDescent="0.25">
      <c r="A163" s="44" t="s">
        <v>214</v>
      </c>
      <c r="B163" s="64"/>
    </row>
    <row r="164" spans="1:2" ht="15" x14ac:dyDescent="0.25">
      <c r="A164" s="44" t="s">
        <v>215</v>
      </c>
      <c r="B164" s="64">
        <f>B165+B166</f>
        <v>180</v>
      </c>
    </row>
    <row r="165" spans="1:2" ht="15" x14ac:dyDescent="0.25">
      <c r="A165" s="46" t="s">
        <v>216</v>
      </c>
      <c r="B165" s="64">
        <v>0</v>
      </c>
    </row>
    <row r="166" spans="1:2" ht="15" x14ac:dyDescent="0.25">
      <c r="A166" s="46" t="s">
        <v>217</v>
      </c>
      <c r="B166" s="64">
        <v>180</v>
      </c>
    </row>
    <row r="167" spans="1:2" ht="15" x14ac:dyDescent="0.25">
      <c r="A167" s="44" t="s">
        <v>218</v>
      </c>
      <c r="B167" s="64"/>
    </row>
    <row r="168" spans="1:2" ht="15" x14ac:dyDescent="0.25">
      <c r="A168" s="43" t="s">
        <v>219</v>
      </c>
      <c r="B168" s="64"/>
    </row>
    <row r="169" spans="1:2" x14ac:dyDescent="0.25">
      <c r="A169" s="43" t="s">
        <v>225</v>
      </c>
      <c r="B169" s="65"/>
    </row>
    <row r="170" spans="1:2" x14ac:dyDescent="0.25">
      <c r="A170" s="43" t="s">
        <v>220</v>
      </c>
      <c r="B170" s="65"/>
    </row>
    <row r="171" spans="1:2" ht="15" x14ac:dyDescent="0.25">
      <c r="A171" s="42" t="s">
        <v>221</v>
      </c>
      <c r="B171" s="65"/>
    </row>
    <row r="172" spans="1:2" ht="40.5" customHeight="1" x14ac:dyDescent="0.25">
      <c r="A172" s="89" t="s">
        <v>226</v>
      </c>
      <c r="B172" s="90"/>
    </row>
    <row r="173" spans="1:2" ht="15" x14ac:dyDescent="0.25">
      <c r="A173" s="40" t="s">
        <v>224</v>
      </c>
      <c r="B173" s="60">
        <f>B174+B212</f>
        <v>0</v>
      </c>
    </row>
    <row r="174" spans="1:2" ht="15" x14ac:dyDescent="0.25">
      <c r="A174" s="41" t="s">
        <v>161</v>
      </c>
      <c r="B174" s="60">
        <f>B175+B182+B207+B208+E176208+B210+B211</f>
        <v>0</v>
      </c>
    </row>
    <row r="175" spans="1:2" ht="15" x14ac:dyDescent="0.25">
      <c r="A175" s="42" t="s">
        <v>162</v>
      </c>
      <c r="B175" s="60"/>
    </row>
    <row r="176" spans="1:2" ht="15" x14ac:dyDescent="0.25">
      <c r="A176" s="43" t="s">
        <v>190</v>
      </c>
      <c r="B176" s="60"/>
    </row>
    <row r="177" spans="1:2" ht="15" x14ac:dyDescent="0.25">
      <c r="A177" s="43" t="s">
        <v>191</v>
      </c>
      <c r="B177" s="60"/>
    </row>
    <row r="178" spans="1:2" ht="15" x14ac:dyDescent="0.25">
      <c r="A178" s="43" t="s">
        <v>167</v>
      </c>
      <c r="B178" s="60"/>
    </row>
    <row r="179" spans="1:2" ht="15" x14ac:dyDescent="0.25">
      <c r="A179" s="43" t="s">
        <v>259</v>
      </c>
      <c r="B179" s="60"/>
    </row>
    <row r="180" spans="1:2" ht="15" x14ac:dyDescent="0.25">
      <c r="A180" s="43" t="s">
        <v>168</v>
      </c>
      <c r="B180" s="60"/>
    </row>
    <row r="181" spans="1:2" ht="15" x14ac:dyDescent="0.25">
      <c r="A181" s="43" t="s">
        <v>169</v>
      </c>
      <c r="B181" s="60"/>
    </row>
    <row r="182" spans="1:2" ht="15" x14ac:dyDescent="0.25">
      <c r="A182" s="42" t="s">
        <v>170</v>
      </c>
      <c r="B182" s="60">
        <f>B183+B184+B187+B200+B201+B202+B203+B204+B205+B206</f>
        <v>0</v>
      </c>
    </row>
    <row r="183" spans="1:2" ht="15" x14ac:dyDescent="0.25">
      <c r="A183" s="43" t="s">
        <v>261</v>
      </c>
      <c r="B183" s="60"/>
    </row>
    <row r="184" spans="1:2" ht="15" x14ac:dyDescent="0.25">
      <c r="A184" s="43" t="s">
        <v>171</v>
      </c>
      <c r="B184" s="60"/>
    </row>
    <row r="185" spans="1:2" ht="15" x14ac:dyDescent="0.25">
      <c r="A185" s="47" t="s">
        <v>172</v>
      </c>
      <c r="B185" s="60"/>
    </row>
    <row r="186" spans="1:2" ht="15" x14ac:dyDescent="0.25">
      <c r="A186" s="47" t="s">
        <v>173</v>
      </c>
      <c r="B186" s="60"/>
    </row>
    <row r="187" spans="1:2" ht="15" x14ac:dyDescent="0.25">
      <c r="A187" s="43" t="s">
        <v>174</v>
      </c>
      <c r="B187" s="63">
        <f>B188+B191+B192+B193+B195</f>
        <v>0</v>
      </c>
    </row>
    <row r="188" spans="1:2" ht="25.5" x14ac:dyDescent="0.25">
      <c r="A188" s="44" t="s">
        <v>192</v>
      </c>
      <c r="B188" s="60"/>
    </row>
    <row r="189" spans="1:2" ht="15" x14ac:dyDescent="0.25">
      <c r="A189" s="44" t="s">
        <v>181</v>
      </c>
      <c r="B189" s="60"/>
    </row>
    <row r="190" spans="1:2" ht="25.5" x14ac:dyDescent="0.25">
      <c r="A190" s="44" t="s">
        <v>193</v>
      </c>
      <c r="B190" s="60"/>
    </row>
    <row r="191" spans="1:2" ht="15" x14ac:dyDescent="0.25">
      <c r="A191" s="44" t="s">
        <v>182</v>
      </c>
      <c r="B191" s="60"/>
    </row>
    <row r="192" spans="1:2" ht="15" x14ac:dyDescent="0.25">
      <c r="A192" s="45" t="s">
        <v>183</v>
      </c>
      <c r="B192" s="60"/>
    </row>
    <row r="193" spans="1:2" ht="15" x14ac:dyDescent="0.25">
      <c r="A193" s="44" t="s">
        <v>197</v>
      </c>
      <c r="B193" s="60"/>
    </row>
    <row r="194" spans="1:2" ht="15" x14ac:dyDescent="0.25">
      <c r="A194" s="44" t="s">
        <v>201</v>
      </c>
      <c r="B194" s="60"/>
    </row>
    <row r="195" spans="1:2" ht="15" x14ac:dyDescent="0.25">
      <c r="A195" s="44" t="s">
        <v>200</v>
      </c>
      <c r="B195" s="60"/>
    </row>
    <row r="196" spans="1:2" ht="25.5" x14ac:dyDescent="0.25">
      <c r="A196" s="44" t="s">
        <v>198</v>
      </c>
      <c r="B196" s="60"/>
    </row>
    <row r="197" spans="1:2" ht="15" x14ac:dyDescent="0.25">
      <c r="A197" s="44" t="s">
        <v>199</v>
      </c>
      <c r="B197" s="60"/>
    </row>
    <row r="198" spans="1:2" ht="15" x14ac:dyDescent="0.25">
      <c r="A198" s="44" t="s">
        <v>184</v>
      </c>
      <c r="B198" s="60"/>
    </row>
    <row r="199" spans="1:2" ht="15" x14ac:dyDescent="0.25">
      <c r="A199" s="44" t="s">
        <v>185</v>
      </c>
      <c r="B199" s="60"/>
    </row>
    <row r="200" spans="1:2" ht="15" x14ac:dyDescent="0.25">
      <c r="A200" s="43" t="s">
        <v>202</v>
      </c>
      <c r="B200" s="60"/>
    </row>
    <row r="201" spans="1:2" ht="15" x14ac:dyDescent="0.25">
      <c r="A201" s="43" t="s">
        <v>203</v>
      </c>
      <c r="B201" s="60"/>
    </row>
    <row r="202" spans="1:2" ht="15" x14ac:dyDescent="0.25">
      <c r="A202" s="43" t="s">
        <v>204</v>
      </c>
      <c r="B202" s="60"/>
    </row>
    <row r="203" spans="1:2" ht="15" x14ac:dyDescent="0.25">
      <c r="A203" s="43" t="s">
        <v>205</v>
      </c>
      <c r="B203" s="60"/>
    </row>
    <row r="204" spans="1:2" ht="15" x14ac:dyDescent="0.25">
      <c r="A204" s="43" t="s">
        <v>207</v>
      </c>
      <c r="B204" s="60"/>
    </row>
    <row r="205" spans="1:2" ht="15" x14ac:dyDescent="0.25">
      <c r="A205" s="43" t="s">
        <v>206</v>
      </c>
      <c r="B205" s="60"/>
    </row>
    <row r="206" spans="1:2" ht="15" x14ac:dyDescent="0.25">
      <c r="A206" s="43" t="s">
        <v>186</v>
      </c>
      <c r="B206" s="60"/>
    </row>
    <row r="207" spans="1:2" ht="15" x14ac:dyDescent="0.25">
      <c r="A207" s="42" t="s">
        <v>208</v>
      </c>
      <c r="B207" s="60"/>
    </row>
    <row r="208" spans="1:2" ht="15" x14ac:dyDescent="0.25">
      <c r="A208" s="42" t="s">
        <v>209</v>
      </c>
      <c r="B208" s="60"/>
    </row>
    <row r="209" spans="1:2" ht="15" x14ac:dyDescent="0.25">
      <c r="A209" s="42" t="s">
        <v>210</v>
      </c>
      <c r="B209" s="60"/>
    </row>
    <row r="210" spans="1:2" ht="15" x14ac:dyDescent="0.25">
      <c r="A210" s="42" t="s">
        <v>211</v>
      </c>
      <c r="B210" s="60"/>
    </row>
    <row r="211" spans="1:2" ht="15" x14ac:dyDescent="0.25">
      <c r="A211" s="42" t="s">
        <v>166</v>
      </c>
      <c r="B211" s="60"/>
    </row>
    <row r="212" spans="1:2" ht="15" x14ac:dyDescent="0.25">
      <c r="A212" s="42" t="s">
        <v>212</v>
      </c>
      <c r="B212" s="63">
        <f>B213+B219+B220+B221</f>
        <v>0</v>
      </c>
    </row>
    <row r="213" spans="1:2" ht="15" x14ac:dyDescent="0.25">
      <c r="A213" s="43" t="s">
        <v>213</v>
      </c>
      <c r="B213" s="60">
        <f>B214+B215+B216+B217</f>
        <v>0</v>
      </c>
    </row>
    <row r="214" spans="1:2" ht="15" x14ac:dyDescent="0.25">
      <c r="A214" s="44" t="s">
        <v>214</v>
      </c>
      <c r="B214" s="60"/>
    </row>
    <row r="215" spans="1:2" ht="15" x14ac:dyDescent="0.25">
      <c r="A215" s="44" t="s">
        <v>215</v>
      </c>
      <c r="B215" s="60"/>
    </row>
    <row r="216" spans="1:2" ht="15" x14ac:dyDescent="0.25">
      <c r="A216" s="46" t="s">
        <v>216</v>
      </c>
      <c r="B216" s="60"/>
    </row>
    <row r="217" spans="1:2" ht="15" x14ac:dyDescent="0.25">
      <c r="A217" s="46" t="s">
        <v>217</v>
      </c>
      <c r="B217" s="60"/>
    </row>
    <row r="218" spans="1:2" ht="15" x14ac:dyDescent="0.25">
      <c r="A218" s="44" t="s">
        <v>218</v>
      </c>
      <c r="B218" s="60">
        <v>0</v>
      </c>
    </row>
    <row r="219" spans="1:2" ht="15" x14ac:dyDescent="0.25">
      <c r="A219" s="43" t="s">
        <v>219</v>
      </c>
      <c r="B219" s="60"/>
    </row>
    <row r="220" spans="1:2" ht="15" x14ac:dyDescent="0.25">
      <c r="A220" s="43" t="s">
        <v>225</v>
      </c>
      <c r="B220" s="60"/>
    </row>
    <row r="221" spans="1:2" ht="15" x14ac:dyDescent="0.25">
      <c r="A221" s="43" t="s">
        <v>220</v>
      </c>
      <c r="B221" s="60"/>
    </row>
    <row r="222" spans="1:2" ht="15" x14ac:dyDescent="0.25">
      <c r="A222" s="42" t="s">
        <v>221</v>
      </c>
      <c r="B222" s="60"/>
    </row>
  </sheetData>
  <autoFilter ref="A7:E65"/>
  <mergeCells count="21">
    <mergeCell ref="A15:B15"/>
    <mergeCell ref="A70:B70"/>
    <mergeCell ref="A121:B121"/>
    <mergeCell ref="A172:B172"/>
    <mergeCell ref="A1:B1"/>
    <mergeCell ref="A2:B2"/>
    <mergeCell ref="A6:B6"/>
    <mergeCell ref="A5:C5"/>
    <mergeCell ref="A3:C3"/>
    <mergeCell ref="G99:H99"/>
    <mergeCell ref="G100:H100"/>
    <mergeCell ref="G101:H101"/>
    <mergeCell ref="G102:H102"/>
    <mergeCell ref="I101:J101"/>
    <mergeCell ref="I102:J102"/>
    <mergeCell ref="G106:H106"/>
    <mergeCell ref="I103:J103"/>
    <mergeCell ref="I104:J104"/>
    <mergeCell ref="G103:H103"/>
    <mergeCell ref="G105:H105"/>
    <mergeCell ref="G104:H104"/>
  </mergeCells>
  <printOptions horizontalCentered="1"/>
  <pageMargins left="0.27559055118110237" right="0.15748031496062992" top="0.27559055118110237" bottom="0.19685039370078741" header="0.31496062992125984" footer="0.15748031496062992"/>
  <pageSetup scale="90" orientation="portrait" horizontalDpi="4294967294" verticalDpi="4294967294" r:id="rId1"/>
  <rowBreaks count="3" manualBreakCount="3">
    <brk id="88" max="1" man="1"/>
    <brk id="136" max="1" man="1"/>
    <brk id="181" max="1" man="1"/>
  </rowBreaks>
  <ignoredErrors>
    <ignoredError sqref="B30 B27 B58" formula="1"/>
    <ignoredError sqref="B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Irma Grdzelidze</cp:lastModifiedBy>
  <cp:lastPrinted>2018-01-24T09:23:45Z</cp:lastPrinted>
  <dcterms:created xsi:type="dcterms:W3CDTF">2014-08-13T09:47:24Z</dcterms:created>
  <dcterms:modified xsi:type="dcterms:W3CDTF">2018-03-24T14:11:03Z</dcterms:modified>
</cp:coreProperties>
</file>